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750"/>
  </bookViews>
  <sheets>
    <sheet name="Hobby" sheetId="5" r:id="rId1"/>
    <sheet name="Elite" sheetId="7" r:id="rId2"/>
    <sheet name="Special" sheetId="6" r:id="rId3"/>
    <sheet name="Buggy" sheetId="9" r:id="rId4"/>
  </sheets>
  <definedNames>
    <definedName name="_xlnm._FilterDatabase" localSheetId="3" hidden="1">Buggy!$A$5:$AR$5</definedName>
    <definedName name="_xlnm._FilterDatabase" localSheetId="1" hidden="1">Elite!$A$5:$AC$5</definedName>
    <definedName name="_xlnm._FilterDatabase" localSheetId="0" hidden="1">Hobby!$A$1:$AC$48</definedName>
    <definedName name="_xlnm._FilterDatabase" localSheetId="2" hidden="1">Special!$A$5:$AR$5</definedName>
  </definedNames>
  <calcPr calcId="125725"/>
</workbook>
</file>

<file path=xl/calcChain.xml><?xml version="1.0" encoding="utf-8"?>
<calcChain xmlns="http://schemas.openxmlformats.org/spreadsheetml/2006/main">
  <c r="F16" i="6"/>
  <c r="AU15"/>
  <c r="P8" i="9"/>
  <c r="P9"/>
  <c r="AH8" i="7"/>
  <c r="AH9"/>
  <c r="AE9" s="1"/>
  <c r="AE8"/>
  <c r="AC8"/>
  <c r="AC9"/>
  <c r="Z9" s="1"/>
  <c r="AC10"/>
  <c r="Z8"/>
  <c r="U8"/>
  <c r="U9"/>
  <c r="P8"/>
  <c r="P9"/>
  <c r="K8"/>
  <c r="K9"/>
  <c r="K10"/>
  <c r="AW8" i="9"/>
  <c r="AT8" s="1"/>
  <c r="AW9"/>
  <c r="AT9" s="1"/>
  <c r="AR8"/>
  <c r="AO8" s="1"/>
  <c r="AR9"/>
  <c r="AO9" s="1"/>
  <c r="AJ8"/>
  <c r="AJ9"/>
  <c r="AE8"/>
  <c r="AE9"/>
  <c r="Z7"/>
  <c r="Z8"/>
  <c r="Z9"/>
  <c r="U8"/>
  <c r="U9"/>
  <c r="V9" s="1"/>
  <c r="K8"/>
  <c r="K9"/>
  <c r="AH7" i="7"/>
  <c r="AE7" s="1"/>
  <c r="AH10"/>
  <c r="AE10" s="1"/>
  <c r="AH11"/>
  <c r="AE11" s="1"/>
  <c r="AH12"/>
  <c r="AE12" s="1"/>
  <c r="AH13"/>
  <c r="AE13" s="1"/>
  <c r="AH14"/>
  <c r="AE14" s="1"/>
  <c r="AH15"/>
  <c r="AE15" s="1"/>
  <c r="AH16"/>
  <c r="AE16" s="1"/>
  <c r="AH17"/>
  <c r="AE17" s="1"/>
  <c r="AH18"/>
  <c r="AE18" s="1"/>
  <c r="AH19"/>
  <c r="AE19" s="1"/>
  <c r="AH20"/>
  <c r="AE20" s="1"/>
  <c r="AH21"/>
  <c r="AE21" s="1"/>
  <c r="AH22"/>
  <c r="AE22" s="1"/>
  <c r="AH23"/>
  <c r="AE23" s="1"/>
  <c r="AH24"/>
  <c r="AE24" s="1"/>
  <c r="AH25"/>
  <c r="AE25" s="1"/>
  <c r="AH26"/>
  <c r="AE26" s="1"/>
  <c r="AH27"/>
  <c r="AE27" s="1"/>
  <c r="AH28"/>
  <c r="AE28" s="1"/>
  <c r="AH6"/>
  <c r="AW8" i="6"/>
  <c r="AT8" s="1"/>
  <c r="AW9"/>
  <c r="AW10"/>
  <c r="AT10" s="1"/>
  <c r="AW11"/>
  <c r="AW12"/>
  <c r="AW13"/>
  <c r="AW14"/>
  <c r="AW15"/>
  <c r="AW16"/>
  <c r="AT16" s="1"/>
  <c r="AW17"/>
  <c r="AW18"/>
  <c r="AT18" s="1"/>
  <c r="AR8"/>
  <c r="AR9"/>
  <c r="AO9" s="1"/>
  <c r="AR10"/>
  <c r="AO10" s="1"/>
  <c r="AR11"/>
  <c r="AR12"/>
  <c r="AR13"/>
  <c r="AO13" s="1"/>
  <c r="AR14"/>
  <c r="AO14" s="1"/>
  <c r="AR15"/>
  <c r="AR16"/>
  <c r="AR17"/>
  <c r="AO17" s="1"/>
  <c r="AR18"/>
  <c r="AO18" s="1"/>
  <c r="AT9"/>
  <c r="AT11"/>
  <c r="AT12"/>
  <c r="AT13"/>
  <c r="AT14"/>
  <c r="AT15"/>
  <c r="AT17"/>
  <c r="AO8"/>
  <c r="AO11"/>
  <c r="AO12"/>
  <c r="AO15"/>
  <c r="AO16"/>
  <c r="AJ8"/>
  <c r="AJ9"/>
  <c r="AJ10"/>
  <c r="AJ11"/>
  <c r="AJ12"/>
  <c r="AJ13"/>
  <c r="AJ14"/>
  <c r="AJ15"/>
  <c r="AJ16"/>
  <c r="AJ17"/>
  <c r="AJ18"/>
  <c r="AE8"/>
  <c r="AE9"/>
  <c r="AE10"/>
  <c r="AE11"/>
  <c r="AE12"/>
  <c r="AE13"/>
  <c r="AE14"/>
  <c r="AE15"/>
  <c r="AE16"/>
  <c r="AE17"/>
  <c r="AE18"/>
  <c r="Z8"/>
  <c r="Z9"/>
  <c r="Z10"/>
  <c r="Z11"/>
  <c r="Z12"/>
  <c r="Z13"/>
  <c r="Z14"/>
  <c r="Z15"/>
  <c r="Z16"/>
  <c r="Z17"/>
  <c r="Z18"/>
  <c r="U8"/>
  <c r="U9"/>
  <c r="U10"/>
  <c r="U11"/>
  <c r="U12"/>
  <c r="U13"/>
  <c r="U14"/>
  <c r="U15"/>
  <c r="U16"/>
  <c r="U17"/>
  <c r="U18"/>
  <c r="P8"/>
  <c r="P9"/>
  <c r="P10"/>
  <c r="P11"/>
  <c r="P12"/>
  <c r="P13"/>
  <c r="P14"/>
  <c r="P15"/>
  <c r="P16"/>
  <c r="P17"/>
  <c r="P18"/>
  <c r="K8"/>
  <c r="K9"/>
  <c r="K10"/>
  <c r="K11"/>
  <c r="K12"/>
  <c r="K13"/>
  <c r="K14"/>
  <c r="K15"/>
  <c r="K16"/>
  <c r="K17"/>
  <c r="L17" s="1"/>
  <c r="K18"/>
  <c r="AC11" i="7"/>
  <c r="AC12"/>
  <c r="Z12" s="1"/>
  <c r="AC13"/>
  <c r="Z13" s="1"/>
  <c r="AC14"/>
  <c r="Z14" s="1"/>
  <c r="AC15"/>
  <c r="AC16"/>
  <c r="Z16" s="1"/>
  <c r="AC17"/>
  <c r="AC18"/>
  <c r="Z18" s="1"/>
  <c r="AC19"/>
  <c r="AC20"/>
  <c r="Z20" s="1"/>
  <c r="AC21"/>
  <c r="Z21" s="1"/>
  <c r="AC22"/>
  <c r="AC23"/>
  <c r="AC24"/>
  <c r="Z24" s="1"/>
  <c r="AC25"/>
  <c r="Z25" s="1"/>
  <c r="AC26"/>
  <c r="Z26" s="1"/>
  <c r="AC27"/>
  <c r="AC28"/>
  <c r="Z28" s="1"/>
  <c r="Z10"/>
  <c r="Z11"/>
  <c r="Z15"/>
  <c r="Z17"/>
  <c r="Z19"/>
  <c r="Z22"/>
  <c r="Z23"/>
  <c r="Z27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AC7" i="5"/>
  <c r="AC8"/>
  <c r="Z8" s="1"/>
  <c r="AC9"/>
  <c r="AC10"/>
  <c r="AC11"/>
  <c r="AC12"/>
  <c r="Z12" s="1"/>
  <c r="AC13"/>
  <c r="AC14"/>
  <c r="AC15"/>
  <c r="AC16"/>
  <c r="Z16" s="1"/>
  <c r="AC17"/>
  <c r="AC18"/>
  <c r="AC19"/>
  <c r="AC20"/>
  <c r="Z20" s="1"/>
  <c r="AC21"/>
  <c r="AC22"/>
  <c r="AC23"/>
  <c r="AC24"/>
  <c r="Z24" s="1"/>
  <c r="AC25"/>
  <c r="AC26"/>
  <c r="AC27"/>
  <c r="AC28"/>
  <c r="Z28" s="1"/>
  <c r="AC29"/>
  <c r="AC30"/>
  <c r="AC31"/>
  <c r="AC32"/>
  <c r="Z32" s="1"/>
  <c r="AC33"/>
  <c r="AC34"/>
  <c r="AC35"/>
  <c r="AC36"/>
  <c r="Z36" s="1"/>
  <c r="AC37"/>
  <c r="AC38"/>
  <c r="AC39"/>
  <c r="AC40"/>
  <c r="Z40" s="1"/>
  <c r="Z7"/>
  <c r="Z9"/>
  <c r="Z10"/>
  <c r="Z11"/>
  <c r="Z13"/>
  <c r="Z14"/>
  <c r="Z15"/>
  <c r="Z17"/>
  <c r="Z18"/>
  <c r="Z19"/>
  <c r="Z21"/>
  <c r="Z22"/>
  <c r="Z23"/>
  <c r="Z25"/>
  <c r="Z26"/>
  <c r="Z27"/>
  <c r="Z29"/>
  <c r="Z30"/>
  <c r="Z31"/>
  <c r="Z33"/>
  <c r="Z34"/>
  <c r="Z35"/>
  <c r="Z37"/>
  <c r="Z38"/>
  <c r="Z39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AW6" i="9"/>
  <c r="AT6" s="1"/>
  <c r="AW7"/>
  <c r="AT7" s="1"/>
  <c r="AR7"/>
  <c r="AO7" s="1"/>
  <c r="AJ7"/>
  <c r="AK7" s="1"/>
  <c r="AE7"/>
  <c r="U7"/>
  <c r="P7"/>
  <c r="K7"/>
  <c r="L7" s="1"/>
  <c r="AR6"/>
  <c r="AO6" s="1"/>
  <c r="AJ6"/>
  <c r="AE6"/>
  <c r="AF6" s="1"/>
  <c r="Z6"/>
  <c r="AA6" s="1"/>
  <c r="U6"/>
  <c r="P6"/>
  <c r="Q6" s="1"/>
  <c r="K6"/>
  <c r="AW7" i="6"/>
  <c r="AT7" s="1"/>
  <c r="AW6"/>
  <c r="AT6" s="1"/>
  <c r="AJ7"/>
  <c r="AJ6"/>
  <c r="AE6"/>
  <c r="Z7"/>
  <c r="Z6"/>
  <c r="U6"/>
  <c r="P7"/>
  <c r="P6"/>
  <c r="K6"/>
  <c r="U7"/>
  <c r="V7" s="1"/>
  <c r="AC6" i="7"/>
  <c r="Z6" s="1"/>
  <c r="AC7"/>
  <c r="Z7" s="1"/>
  <c r="U7"/>
  <c r="P7"/>
  <c r="K7"/>
  <c r="U6"/>
  <c r="P6"/>
  <c r="K6"/>
  <c r="L6" s="1"/>
  <c r="AR7" i="6"/>
  <c r="AO7" s="1"/>
  <c r="AE7"/>
  <c r="K7"/>
  <c r="AR6"/>
  <c r="AO6" s="1"/>
  <c r="K6" i="5"/>
  <c r="U6"/>
  <c r="AC6"/>
  <c r="Z6" s="1"/>
  <c r="P6"/>
  <c r="V15" i="6" l="1"/>
  <c r="AK12"/>
  <c r="AK8" i="9"/>
  <c r="L7" i="6"/>
  <c r="Q6" i="7"/>
  <c r="AK7" i="6"/>
  <c r="L6" i="9"/>
  <c r="Q7"/>
  <c r="L39" i="5"/>
  <c r="V39"/>
  <c r="L25" i="7"/>
  <c r="Q15" i="6"/>
  <c r="Q11"/>
  <c r="AA17"/>
  <c r="AF12"/>
  <c r="AK15"/>
  <c r="AK11"/>
  <c r="AF9" i="9"/>
  <c r="V11" i="6"/>
  <c r="V6" i="5"/>
  <c r="AK6" i="9"/>
  <c r="V7"/>
  <c r="V25" i="7"/>
  <c r="L15" i="6"/>
  <c r="L11"/>
  <c r="V17"/>
  <c r="L9" i="9"/>
  <c r="AA9"/>
  <c r="Q38" i="5"/>
  <c r="Q28" i="7"/>
  <c r="Q12" i="6"/>
  <c r="AF7"/>
  <c r="V6" i="9"/>
  <c r="AF7"/>
  <c r="Q39" i="5"/>
  <c r="Q25" i="7"/>
  <c r="V28"/>
  <c r="Q17" i="6"/>
  <c r="AA15"/>
  <c r="AA11"/>
  <c r="AK17"/>
  <c r="AA8" i="9"/>
  <c r="AK9"/>
  <c r="Q9"/>
  <c r="Q8"/>
  <c r="S8" s="1"/>
  <c r="R8" s="1"/>
  <c r="V21" i="7"/>
  <c r="V6"/>
  <c r="V22"/>
  <c r="V10"/>
  <c r="Q10"/>
  <c r="L22"/>
  <c r="L10"/>
  <c r="L21"/>
  <c r="L19"/>
  <c r="V19"/>
  <c r="Q21"/>
  <c r="Q19"/>
  <c r="V15"/>
  <c r="V35" i="5"/>
  <c r="V38"/>
  <c r="L35"/>
  <c r="L38"/>
  <c r="Q6"/>
  <c r="Q35"/>
  <c r="V25"/>
  <c r="V40"/>
  <c r="V36"/>
  <c r="Q25"/>
  <c r="Q40"/>
  <c r="L25"/>
  <c r="L40"/>
  <c r="V20"/>
  <c r="V21"/>
  <c r="Q36"/>
  <c r="Q20"/>
  <c r="Q21"/>
  <c r="L36"/>
  <c r="L20"/>
  <c r="L21"/>
  <c r="AF17" i="6"/>
  <c r="AF15"/>
  <c r="AF11"/>
  <c r="AF8" i="9"/>
  <c r="V8"/>
  <c r="L8"/>
  <c r="AA7"/>
  <c r="S7"/>
  <c r="R7" s="1"/>
  <c r="N7"/>
  <c r="M7" s="1"/>
  <c r="S9"/>
  <c r="R9" s="1"/>
  <c r="N9"/>
  <c r="M9" s="1"/>
  <c r="N8"/>
  <c r="M8" s="1"/>
  <c r="AQ8"/>
  <c r="AP8" s="1"/>
  <c r="AV8"/>
  <c r="AU8" s="1"/>
  <c r="AQ9"/>
  <c r="AP9" s="1"/>
  <c r="AV9"/>
  <c r="AU9" s="1"/>
  <c r="AM8"/>
  <c r="AL8" s="1"/>
  <c r="AM9"/>
  <c r="AL9" s="1"/>
  <c r="AH8"/>
  <c r="AG8" s="1"/>
  <c r="AH9"/>
  <c r="AG9" s="1"/>
  <c r="AC9"/>
  <c r="AB9" s="1"/>
  <c r="AC7"/>
  <c r="AB7" s="1"/>
  <c r="AC8"/>
  <c r="AB8" s="1"/>
  <c r="X9"/>
  <c r="W9" s="1"/>
  <c r="X7"/>
  <c r="W7" s="1"/>
  <c r="X8"/>
  <c r="W8" s="1"/>
  <c r="Q15" i="7"/>
  <c r="L15"/>
  <c r="AK9" i="6"/>
  <c r="AF9"/>
  <c r="AA9"/>
  <c r="V9"/>
  <c r="Q9"/>
  <c r="L9"/>
  <c r="V7" i="7"/>
  <c r="V27"/>
  <c r="V11"/>
  <c r="Q7"/>
  <c r="S13" s="1"/>
  <c r="R13" s="1"/>
  <c r="Q27"/>
  <c r="Q11"/>
  <c r="L7"/>
  <c r="L27"/>
  <c r="N27" s="1"/>
  <c r="M27" s="1"/>
  <c r="L11"/>
  <c r="L28"/>
  <c r="AK18" i="6"/>
  <c r="AF18"/>
  <c r="AA6"/>
  <c r="AA18"/>
  <c r="V6"/>
  <c r="V18"/>
  <c r="Q18"/>
  <c r="Q7"/>
  <c r="L18"/>
  <c r="AK16"/>
  <c r="AF16"/>
  <c r="AA16"/>
  <c r="V16"/>
  <c r="Q14"/>
  <c r="Q13"/>
  <c r="L16"/>
  <c r="AK14"/>
  <c r="AK13"/>
  <c r="AF13"/>
  <c r="AF14"/>
  <c r="AA14"/>
  <c r="V14"/>
  <c r="X11" s="1"/>
  <c r="W11" s="1"/>
  <c r="Q16"/>
  <c r="Q10"/>
  <c r="L14"/>
  <c r="AA12"/>
  <c r="AA13"/>
  <c r="V13"/>
  <c r="V12"/>
  <c r="L13"/>
  <c r="L12"/>
  <c r="AK10"/>
  <c r="AF6"/>
  <c r="AF8"/>
  <c r="AH12" s="1"/>
  <c r="AG12" s="1"/>
  <c r="AA10"/>
  <c r="V10"/>
  <c r="L10"/>
  <c r="AK8"/>
  <c r="AF10"/>
  <c r="AA8"/>
  <c r="V8"/>
  <c r="Q8"/>
  <c r="L8"/>
  <c r="V37" i="5"/>
  <c r="V32"/>
  <c r="Q37"/>
  <c r="S37" s="1"/>
  <c r="R37" s="1"/>
  <c r="Q32"/>
  <c r="L37"/>
  <c r="L32"/>
  <c r="AH8" i="6"/>
  <c r="AG8" s="1"/>
  <c r="X9"/>
  <c r="W9" s="1"/>
  <c r="V28" i="5"/>
  <c r="Q28"/>
  <c r="L28"/>
  <c r="V23" i="7"/>
  <c r="X23" s="1"/>
  <c r="W23" s="1"/>
  <c r="V20"/>
  <c r="Q22"/>
  <c r="Q23"/>
  <c r="L23"/>
  <c r="L20"/>
  <c r="Q20"/>
  <c r="V18"/>
  <c r="Q18"/>
  <c r="L18"/>
  <c r="V16"/>
  <c r="V17"/>
  <c r="Q17"/>
  <c r="Q16"/>
  <c r="L16"/>
  <c r="L17"/>
  <c r="V14"/>
  <c r="Q14"/>
  <c r="L14"/>
  <c r="V13"/>
  <c r="V12"/>
  <c r="X28" s="1"/>
  <c r="W28" s="1"/>
  <c r="Q12"/>
  <c r="Q13"/>
  <c r="L13"/>
  <c r="L12"/>
  <c r="N15" s="1"/>
  <c r="M15" s="1"/>
  <c r="V9"/>
  <c r="V8"/>
  <c r="Q9"/>
  <c r="Q8"/>
  <c r="L9"/>
  <c r="L8"/>
  <c r="AB10"/>
  <c r="AA10" s="1"/>
  <c r="AB8"/>
  <c r="AA8" s="1"/>
  <c r="AB11"/>
  <c r="AA11" s="1"/>
  <c r="AB9"/>
  <c r="AA9" s="1"/>
  <c r="V26"/>
  <c r="Q26"/>
  <c r="S26" s="1"/>
  <c r="R26" s="1"/>
  <c r="L26"/>
  <c r="V14" i="5"/>
  <c r="Q14"/>
  <c r="L14"/>
  <c r="V34"/>
  <c r="V33"/>
  <c r="Q34"/>
  <c r="Q33"/>
  <c r="L34"/>
  <c r="L33"/>
  <c r="V31"/>
  <c r="Q31"/>
  <c r="L31"/>
  <c r="V29"/>
  <c r="Q29"/>
  <c r="L29"/>
  <c r="V26"/>
  <c r="V27"/>
  <c r="Q26"/>
  <c r="Q27"/>
  <c r="L26"/>
  <c r="L27"/>
  <c r="V24"/>
  <c r="Q24"/>
  <c r="L24"/>
  <c r="V23"/>
  <c r="V22"/>
  <c r="Q23"/>
  <c r="Q22"/>
  <c r="L23"/>
  <c r="L22"/>
  <c r="V17"/>
  <c r="V12"/>
  <c r="Q17"/>
  <c r="Q12"/>
  <c r="L17"/>
  <c r="L12"/>
  <c r="V11"/>
  <c r="V10"/>
  <c r="Q11"/>
  <c r="Q10"/>
  <c r="L11"/>
  <c r="L10"/>
  <c r="V30"/>
  <c r="Q30"/>
  <c r="L30"/>
  <c r="V24" i="7"/>
  <c r="Q24"/>
  <c r="L24"/>
  <c r="AB27"/>
  <c r="AA27" s="1"/>
  <c r="X22"/>
  <c r="W22" s="1"/>
  <c r="X14"/>
  <c r="W14" s="1"/>
  <c r="S16"/>
  <c r="R16" s="1"/>
  <c r="N20"/>
  <c r="M20" s="1"/>
  <c r="N23"/>
  <c r="M23" s="1"/>
  <c r="N13"/>
  <c r="M13" s="1"/>
  <c r="V19" i="5"/>
  <c r="V18"/>
  <c r="Q19"/>
  <c r="Q18"/>
  <c r="L19"/>
  <c r="L18"/>
  <c r="V15"/>
  <c r="V16"/>
  <c r="Q16"/>
  <c r="Q15"/>
  <c r="L15"/>
  <c r="L16"/>
  <c r="V13"/>
  <c r="Q13"/>
  <c r="L13"/>
  <c r="L8"/>
  <c r="V9"/>
  <c r="Q9"/>
  <c r="Q7"/>
  <c r="S13" s="1"/>
  <c r="R13" s="1"/>
  <c r="L9"/>
  <c r="AB39"/>
  <c r="AA39" s="1"/>
  <c r="V8"/>
  <c r="V7"/>
  <c r="X37" s="1"/>
  <c r="W37" s="1"/>
  <c r="L7"/>
  <c r="Q8"/>
  <c r="AB37"/>
  <c r="AA37" s="1"/>
  <c r="AB35"/>
  <c r="AA35" s="1"/>
  <c r="AB33"/>
  <c r="AA33" s="1"/>
  <c r="AB31"/>
  <c r="AA31" s="1"/>
  <c r="AB29"/>
  <c r="AA29" s="1"/>
  <c r="AB27"/>
  <c r="AA27" s="1"/>
  <c r="AB25"/>
  <c r="AA25" s="1"/>
  <c r="AB23"/>
  <c r="AA23" s="1"/>
  <c r="AB21"/>
  <c r="AA21" s="1"/>
  <c r="AB19"/>
  <c r="AA19" s="1"/>
  <c r="AB17"/>
  <c r="AA17" s="1"/>
  <c r="AB15"/>
  <c r="AA15" s="1"/>
  <c r="AB13"/>
  <c r="AA13" s="1"/>
  <c r="AB11"/>
  <c r="AA11" s="1"/>
  <c r="AB9"/>
  <c r="AA9" s="1"/>
  <c r="AB7"/>
  <c r="AA7" s="1"/>
  <c r="X25" i="7"/>
  <c r="W25" s="1"/>
  <c r="X17"/>
  <c r="W17" s="1"/>
  <c r="AB25"/>
  <c r="AA25" s="1"/>
  <c r="AB23"/>
  <c r="AA23" s="1"/>
  <c r="AB21"/>
  <c r="AA21" s="1"/>
  <c r="AB19"/>
  <c r="AA19" s="1"/>
  <c r="AB17"/>
  <c r="AA17" s="1"/>
  <c r="AB15"/>
  <c r="AA15" s="1"/>
  <c r="AB13"/>
  <c r="AA13" s="1"/>
  <c r="AQ17" i="6"/>
  <c r="AP17" s="1"/>
  <c r="AQ15"/>
  <c r="AP15" s="1"/>
  <c r="AQ13"/>
  <c r="AP13" s="1"/>
  <c r="AQ11"/>
  <c r="AP11" s="1"/>
  <c r="AQ9"/>
  <c r="AP9" s="1"/>
  <c r="AV17"/>
  <c r="AU17" s="1"/>
  <c r="AV15"/>
  <c r="AV13"/>
  <c r="AU13" s="1"/>
  <c r="AV11"/>
  <c r="AU11" s="1"/>
  <c r="AV9"/>
  <c r="AU9" s="1"/>
  <c r="AB40" i="5"/>
  <c r="AA40" s="1"/>
  <c r="AB38"/>
  <c r="AA38" s="1"/>
  <c r="AB36"/>
  <c r="AA36" s="1"/>
  <c r="AB34"/>
  <c r="AA34" s="1"/>
  <c r="AB32"/>
  <c r="AA32" s="1"/>
  <c r="AB30"/>
  <c r="AA30" s="1"/>
  <c r="AB28"/>
  <c r="AA28" s="1"/>
  <c r="AB26"/>
  <c r="AA26" s="1"/>
  <c r="AB24"/>
  <c r="AA24" s="1"/>
  <c r="AB22"/>
  <c r="AA22" s="1"/>
  <c r="AB20"/>
  <c r="AA20" s="1"/>
  <c r="AB18"/>
  <c r="AA18" s="1"/>
  <c r="AB16"/>
  <c r="AA16" s="1"/>
  <c r="AB14"/>
  <c r="AA14" s="1"/>
  <c r="AB12"/>
  <c r="AA12" s="1"/>
  <c r="AB10"/>
  <c r="AA10" s="1"/>
  <c r="AB8"/>
  <c r="AA8" s="1"/>
  <c r="AB28" i="7"/>
  <c r="AA28" s="1"/>
  <c r="AB26"/>
  <c r="AA26" s="1"/>
  <c r="AB24"/>
  <c r="AA24" s="1"/>
  <c r="AB22"/>
  <c r="AA22" s="1"/>
  <c r="AB20"/>
  <c r="AA20" s="1"/>
  <c r="AB18"/>
  <c r="AA18" s="1"/>
  <c r="AB16"/>
  <c r="AA16" s="1"/>
  <c r="AB14"/>
  <c r="AA14" s="1"/>
  <c r="AB12"/>
  <c r="AA12" s="1"/>
  <c r="AQ18" i="6"/>
  <c r="AP18" s="1"/>
  <c r="AQ16"/>
  <c r="AP16" s="1"/>
  <c r="AQ14"/>
  <c r="AP14" s="1"/>
  <c r="AQ12"/>
  <c r="AP12" s="1"/>
  <c r="AQ10"/>
  <c r="AP10" s="1"/>
  <c r="AQ8"/>
  <c r="AP8" s="1"/>
  <c r="AV18"/>
  <c r="AU18" s="1"/>
  <c r="AV16"/>
  <c r="AU16" s="1"/>
  <c r="AV14"/>
  <c r="AU14" s="1"/>
  <c r="AV12"/>
  <c r="AU12" s="1"/>
  <c r="AV10"/>
  <c r="AU10" s="1"/>
  <c r="AV8"/>
  <c r="AU8" s="1"/>
  <c r="AQ6"/>
  <c r="AP6" s="1"/>
  <c r="AV6"/>
  <c r="AU6" s="1"/>
  <c r="S21" i="5"/>
  <c r="R21" s="1"/>
  <c r="X19"/>
  <c r="W19" s="1"/>
  <c r="S30"/>
  <c r="R30" s="1"/>
  <c r="S14"/>
  <c r="R14" s="1"/>
  <c r="X24"/>
  <c r="W24" s="1"/>
  <c r="S6" i="9"/>
  <c r="R6" s="1"/>
  <c r="AC6"/>
  <c r="AB6" s="1"/>
  <c r="AM6"/>
  <c r="AL6" s="1"/>
  <c r="AQ6"/>
  <c r="AP6" s="1"/>
  <c r="N6"/>
  <c r="M6" s="1"/>
  <c r="X6"/>
  <c r="W6" s="1"/>
  <c r="AH6"/>
  <c r="AG6" s="1"/>
  <c r="AV6"/>
  <c r="AU6" s="1"/>
  <c r="AH7"/>
  <c r="AG7" s="1"/>
  <c r="AV7"/>
  <c r="AU7" s="1"/>
  <c r="AM7"/>
  <c r="AL7" s="1"/>
  <c r="AQ7"/>
  <c r="AP7" s="1"/>
  <c r="AV7" i="6"/>
  <c r="AU7" s="1"/>
  <c r="AK6"/>
  <c r="AM6" s="1"/>
  <c r="AL6" s="1"/>
  <c r="AA7"/>
  <c r="L6"/>
  <c r="Q6"/>
  <c r="X7"/>
  <c r="W7" s="1"/>
  <c r="AQ7"/>
  <c r="AP7" s="1"/>
  <c r="AB6" i="7"/>
  <c r="AA6" s="1"/>
  <c r="AE6"/>
  <c r="AG9" s="1"/>
  <c r="AF9" s="1"/>
  <c r="AB7"/>
  <c r="AA7" s="1"/>
  <c r="AB6" i="5"/>
  <c r="AA6" s="1"/>
  <c r="L6"/>
  <c r="N33" l="1"/>
  <c r="M33" s="1"/>
  <c r="S34"/>
  <c r="R34" s="1"/>
  <c r="X6"/>
  <c r="W6" s="1"/>
  <c r="N6" i="7"/>
  <c r="M6" s="1"/>
  <c r="X8" i="5"/>
  <c r="W8" s="1"/>
  <c r="S22"/>
  <c r="R22" s="1"/>
  <c r="X35"/>
  <c r="W35" s="1"/>
  <c r="X13" i="7"/>
  <c r="W13" s="1"/>
  <c r="X21"/>
  <c r="W21" s="1"/>
  <c r="S33" i="5"/>
  <c r="R33" s="1"/>
  <c r="N17" i="7"/>
  <c r="M17" s="1"/>
  <c r="N12"/>
  <c r="M12" s="1"/>
  <c r="S21"/>
  <c r="R21" s="1"/>
  <c r="X6"/>
  <c r="W6" s="1"/>
  <c r="X18"/>
  <c r="W18" s="1"/>
  <c r="X15" i="6"/>
  <c r="W15" s="1"/>
  <c r="X10"/>
  <c r="W10" s="1"/>
  <c r="X13"/>
  <c r="W13" s="1"/>
  <c r="S18" i="5"/>
  <c r="R18" s="1"/>
  <c r="X27"/>
  <c r="W27" s="1"/>
  <c r="S29"/>
  <c r="R29" s="1"/>
  <c r="N7" i="7"/>
  <c r="M7" s="1"/>
  <c r="N16" i="6"/>
  <c r="M16" s="1"/>
  <c r="X40" i="5"/>
  <c r="W40" s="1"/>
  <c r="S38"/>
  <c r="R38" s="1"/>
  <c r="S6"/>
  <c r="R6" s="1"/>
  <c r="X7" i="7"/>
  <c r="W7" s="1"/>
  <c r="AC6" i="6"/>
  <c r="AB6" s="1"/>
  <c r="X16" i="5"/>
  <c r="W16" s="1"/>
  <c r="S10"/>
  <c r="R10" s="1"/>
  <c r="S26"/>
  <c r="R26" s="1"/>
  <c r="X11"/>
  <c r="W11" s="1"/>
  <c r="X6" i="6"/>
  <c r="W6" s="1"/>
  <c r="X15" i="7"/>
  <c r="W15" s="1"/>
  <c r="N11"/>
  <c r="M11" s="1"/>
  <c r="N19"/>
  <c r="M19" s="1"/>
  <c r="N16"/>
  <c r="M16" s="1"/>
  <c r="S7"/>
  <c r="R7" s="1"/>
  <c r="X12"/>
  <c r="W12" s="1"/>
  <c r="X20"/>
  <c r="W20" s="1"/>
  <c r="N24"/>
  <c r="M24" s="1"/>
  <c r="X12" i="6"/>
  <c r="W12" s="1"/>
  <c r="X32" i="5"/>
  <c r="W32" s="1"/>
  <c r="X11" i="7"/>
  <c r="W11" s="1"/>
  <c r="X19"/>
  <c r="W19" s="1"/>
  <c r="X27"/>
  <c r="W27" s="1"/>
  <c r="X16"/>
  <c r="W16" s="1"/>
  <c r="X24"/>
  <c r="W24" s="1"/>
  <c r="X15" i="5"/>
  <c r="W15" s="1"/>
  <c r="X12"/>
  <c r="W12" s="1"/>
  <c r="X31"/>
  <c r="W31" s="1"/>
  <c r="X20"/>
  <c r="W20" s="1"/>
  <c r="S9"/>
  <c r="R9" s="1"/>
  <c r="S17"/>
  <c r="R17" s="1"/>
  <c r="S25"/>
  <c r="R25" s="1"/>
  <c r="S39"/>
  <c r="R39" s="1"/>
  <c r="X28"/>
  <c r="W28" s="1"/>
  <c r="X36"/>
  <c r="W36" s="1"/>
  <c r="X7"/>
  <c r="W7" s="1"/>
  <c r="X23"/>
  <c r="W23" s="1"/>
  <c r="X39"/>
  <c r="W39" s="1"/>
  <c r="S12"/>
  <c r="R12" s="1"/>
  <c r="S28"/>
  <c r="R28" s="1"/>
  <c r="S16"/>
  <c r="R16" s="1"/>
  <c r="S19"/>
  <c r="R19" s="1"/>
  <c r="S32"/>
  <c r="R32" s="1"/>
  <c r="S15" i="6"/>
  <c r="R15" s="1"/>
  <c r="AH11"/>
  <c r="AG11" s="1"/>
  <c r="X17"/>
  <c r="W17" s="1"/>
  <c r="F9" i="9"/>
  <c r="F7"/>
  <c r="F8"/>
  <c r="F6"/>
  <c r="S20" i="7"/>
  <c r="R20" s="1"/>
  <c r="S12"/>
  <c r="R12" s="1"/>
  <c r="AH6" i="6"/>
  <c r="AG6" s="1"/>
  <c r="AH7"/>
  <c r="AG7" s="1"/>
  <c r="AH15"/>
  <c r="AG15" s="1"/>
  <c r="X8"/>
  <c r="W8" s="1"/>
  <c r="X16"/>
  <c r="W16" s="1"/>
  <c r="X14"/>
  <c r="W14" s="1"/>
  <c r="X18"/>
  <c r="W18" s="1"/>
  <c r="S17" i="7"/>
  <c r="R17" s="1"/>
  <c r="S25"/>
  <c r="R25" s="1"/>
  <c r="S24"/>
  <c r="R24" s="1"/>
  <c r="N28"/>
  <c r="M28" s="1"/>
  <c r="N18"/>
  <c r="M18" s="1"/>
  <c r="N26"/>
  <c r="M26" s="1"/>
  <c r="AH10" i="6"/>
  <c r="AG10" s="1"/>
  <c r="AH16"/>
  <c r="AG16" s="1"/>
  <c r="AH18"/>
  <c r="AG18" s="1"/>
  <c r="AH9"/>
  <c r="AG9" s="1"/>
  <c r="AH13"/>
  <c r="AG13" s="1"/>
  <c r="AH17"/>
  <c r="AG17" s="1"/>
  <c r="AH14"/>
  <c r="AG14" s="1"/>
  <c r="S8" i="5"/>
  <c r="R8" s="1"/>
  <c r="S20"/>
  <c r="R20" s="1"/>
  <c r="S24"/>
  <c r="R24" s="1"/>
  <c r="S36"/>
  <c r="R36" s="1"/>
  <c r="S40"/>
  <c r="R40" s="1"/>
  <c r="S7"/>
  <c r="R7" s="1"/>
  <c r="S11"/>
  <c r="R11" s="1"/>
  <c r="S15"/>
  <c r="R15" s="1"/>
  <c r="S23"/>
  <c r="R23" s="1"/>
  <c r="S27"/>
  <c r="R27" s="1"/>
  <c r="S31"/>
  <c r="R31" s="1"/>
  <c r="S35"/>
  <c r="R35" s="1"/>
  <c r="N21" i="7"/>
  <c r="M21" s="1"/>
  <c r="N25"/>
  <c r="M25" s="1"/>
  <c r="N10"/>
  <c r="M10" s="1"/>
  <c r="N14"/>
  <c r="M14" s="1"/>
  <c r="N22"/>
  <c r="M22" s="1"/>
  <c r="X26"/>
  <c r="W26" s="1"/>
  <c r="AG8"/>
  <c r="AF8" s="1"/>
  <c r="AG11"/>
  <c r="AF11" s="1"/>
  <c r="AG10"/>
  <c r="AF10" s="1"/>
  <c r="X9" i="5"/>
  <c r="W9" s="1"/>
  <c r="X13"/>
  <c r="W13" s="1"/>
  <c r="X18"/>
  <c r="W18" s="1"/>
  <c r="X30"/>
  <c r="W30" s="1"/>
  <c r="X10"/>
  <c r="W10" s="1"/>
  <c r="X14"/>
  <c r="W14" s="1"/>
  <c r="X22"/>
  <c r="W22" s="1"/>
  <c r="X26"/>
  <c r="W26" s="1"/>
  <c r="X34"/>
  <c r="W34" s="1"/>
  <c r="X38"/>
  <c r="W38" s="1"/>
  <c r="X17"/>
  <c r="W17" s="1"/>
  <c r="X21"/>
  <c r="W21" s="1"/>
  <c r="X25"/>
  <c r="W25" s="1"/>
  <c r="X29"/>
  <c r="W29" s="1"/>
  <c r="X33"/>
  <c r="W33" s="1"/>
  <c r="F33" s="1"/>
  <c r="X8" i="7"/>
  <c r="W8" s="1"/>
  <c r="N8"/>
  <c r="M8" s="1"/>
  <c r="X9"/>
  <c r="W9" s="1"/>
  <c r="N9"/>
  <c r="M9" s="1"/>
  <c r="S8"/>
  <c r="R8" s="1"/>
  <c r="X10"/>
  <c r="W10" s="1"/>
  <c r="S9"/>
  <c r="R9" s="1"/>
  <c r="S6"/>
  <c r="R6" s="1"/>
  <c r="S11"/>
  <c r="R11" s="1"/>
  <c r="F11" s="1"/>
  <c r="S15"/>
  <c r="R15" s="1"/>
  <c r="S19"/>
  <c r="R19" s="1"/>
  <c r="S23"/>
  <c r="R23" s="1"/>
  <c r="S27"/>
  <c r="R27" s="1"/>
  <c r="S10"/>
  <c r="R10" s="1"/>
  <c r="S14"/>
  <c r="R14" s="1"/>
  <c r="S18"/>
  <c r="R18" s="1"/>
  <c r="S22"/>
  <c r="R22" s="1"/>
  <c r="S28"/>
  <c r="R28" s="1"/>
  <c r="AG13"/>
  <c r="AF13" s="1"/>
  <c r="AG15"/>
  <c r="AF15" s="1"/>
  <c r="AG17"/>
  <c r="AF17" s="1"/>
  <c r="F17" s="1"/>
  <c r="AG19"/>
  <c r="AF19" s="1"/>
  <c r="AG21"/>
  <c r="AF21" s="1"/>
  <c r="AG23"/>
  <c r="AF23" s="1"/>
  <c r="AG25"/>
  <c r="AF25" s="1"/>
  <c r="F25" s="1"/>
  <c r="AG27"/>
  <c r="AF27" s="1"/>
  <c r="AG6"/>
  <c r="AF6" s="1"/>
  <c r="AG7"/>
  <c r="AF7" s="1"/>
  <c r="AG12"/>
  <c r="AF12" s="1"/>
  <c r="F12" s="1"/>
  <c r="AG14"/>
  <c r="AF14" s="1"/>
  <c r="AG16"/>
  <c r="AF16" s="1"/>
  <c r="F16" s="1"/>
  <c r="AG18"/>
  <c r="AF18" s="1"/>
  <c r="AG20"/>
  <c r="AF20" s="1"/>
  <c r="F20" s="1"/>
  <c r="AG22"/>
  <c r="AF22" s="1"/>
  <c r="AG24"/>
  <c r="AF24" s="1"/>
  <c r="AG26"/>
  <c r="AF26" s="1"/>
  <c r="AG28"/>
  <c r="AF28" s="1"/>
  <c r="AM10" i="6"/>
  <c r="AL10" s="1"/>
  <c r="AM14"/>
  <c r="AL14" s="1"/>
  <c r="AM18"/>
  <c r="AL18" s="1"/>
  <c r="AC10"/>
  <c r="AB10" s="1"/>
  <c r="AC14"/>
  <c r="AB14" s="1"/>
  <c r="AC18"/>
  <c r="AB18" s="1"/>
  <c r="S10"/>
  <c r="R10" s="1"/>
  <c r="S14"/>
  <c r="R14" s="1"/>
  <c r="S18"/>
  <c r="R18" s="1"/>
  <c r="N11"/>
  <c r="M11" s="1"/>
  <c r="N15"/>
  <c r="M15" s="1"/>
  <c r="AM9"/>
  <c r="AL9" s="1"/>
  <c r="AM13"/>
  <c r="AL13" s="1"/>
  <c r="AM17"/>
  <c r="AL17" s="1"/>
  <c r="AC11"/>
  <c r="AB11" s="1"/>
  <c r="AC15"/>
  <c r="AB15" s="1"/>
  <c r="S9"/>
  <c r="R9" s="1"/>
  <c r="S13"/>
  <c r="R13" s="1"/>
  <c r="S17"/>
  <c r="R17" s="1"/>
  <c r="N10"/>
  <c r="M10" s="1"/>
  <c r="N14"/>
  <c r="M14" s="1"/>
  <c r="N18"/>
  <c r="M18" s="1"/>
  <c r="AM8"/>
  <c r="AL8" s="1"/>
  <c r="AM12"/>
  <c r="AL12" s="1"/>
  <c r="AM16"/>
  <c r="AL16" s="1"/>
  <c r="AC8"/>
  <c r="AB8" s="1"/>
  <c r="AC12"/>
  <c r="AB12" s="1"/>
  <c r="AC16"/>
  <c r="AB16" s="1"/>
  <c r="S8"/>
  <c r="R8" s="1"/>
  <c r="S12"/>
  <c r="R12" s="1"/>
  <c r="S16"/>
  <c r="R16" s="1"/>
  <c r="N9"/>
  <c r="M9" s="1"/>
  <c r="N13"/>
  <c r="M13" s="1"/>
  <c r="N17"/>
  <c r="M17" s="1"/>
  <c r="AM11"/>
  <c r="AL11" s="1"/>
  <c r="AM15"/>
  <c r="AL15" s="1"/>
  <c r="AC9"/>
  <c r="AB9" s="1"/>
  <c r="AC13"/>
  <c r="AB13" s="1"/>
  <c r="AC17"/>
  <c r="AB17" s="1"/>
  <c r="S11"/>
  <c r="R11" s="1"/>
  <c r="N8"/>
  <c r="M8" s="1"/>
  <c r="N12"/>
  <c r="M12" s="1"/>
  <c r="N40" i="5"/>
  <c r="M40" s="1"/>
  <c r="N10"/>
  <c r="M10" s="1"/>
  <c r="F10" s="1"/>
  <c r="N14"/>
  <c r="M14" s="1"/>
  <c r="F14" s="1"/>
  <c r="N18"/>
  <c r="M18" s="1"/>
  <c r="F18" s="1"/>
  <c r="N22"/>
  <c r="M22" s="1"/>
  <c r="F22" s="1"/>
  <c r="N26"/>
  <c r="M26" s="1"/>
  <c r="F26" s="1"/>
  <c r="N30"/>
  <c r="M30" s="1"/>
  <c r="N34"/>
  <c r="M34" s="1"/>
  <c r="F34" s="1"/>
  <c r="N37"/>
  <c r="M37" s="1"/>
  <c r="F37" s="1"/>
  <c r="N7"/>
  <c r="M7" s="1"/>
  <c r="F7" s="1"/>
  <c r="N11"/>
  <c r="M11" s="1"/>
  <c r="F11" s="1"/>
  <c r="N15"/>
  <c r="M15" s="1"/>
  <c r="F15" s="1"/>
  <c r="N19"/>
  <c r="M19" s="1"/>
  <c r="F19" s="1"/>
  <c r="N23"/>
  <c r="M23" s="1"/>
  <c r="N27"/>
  <c r="M27" s="1"/>
  <c r="N31"/>
  <c r="M31" s="1"/>
  <c r="N35"/>
  <c r="M35" s="1"/>
  <c r="F35" s="1"/>
  <c r="N38"/>
  <c r="M38" s="1"/>
  <c r="F38" s="1"/>
  <c r="N8"/>
  <c r="M8" s="1"/>
  <c r="F8" s="1"/>
  <c r="N12"/>
  <c r="M12" s="1"/>
  <c r="N16"/>
  <c r="M16" s="1"/>
  <c r="N20"/>
  <c r="M20" s="1"/>
  <c r="F20" s="1"/>
  <c r="N24"/>
  <c r="M24" s="1"/>
  <c r="F24" s="1"/>
  <c r="N28"/>
  <c r="M28" s="1"/>
  <c r="F28" s="1"/>
  <c r="N32"/>
  <c r="M32" s="1"/>
  <c r="F32" s="1"/>
  <c r="N36"/>
  <c r="M36" s="1"/>
  <c r="F36" s="1"/>
  <c r="N39"/>
  <c r="M39" s="1"/>
  <c r="F39" s="1"/>
  <c r="N9"/>
  <c r="M9" s="1"/>
  <c r="F9" s="1"/>
  <c r="N13"/>
  <c r="M13" s="1"/>
  <c r="F13" s="1"/>
  <c r="N17"/>
  <c r="M17" s="1"/>
  <c r="F17" s="1"/>
  <c r="N21"/>
  <c r="M21" s="1"/>
  <c r="N25"/>
  <c r="M25" s="1"/>
  <c r="F25" s="1"/>
  <c r="N29"/>
  <c r="M29" s="1"/>
  <c r="A6" i="9"/>
  <c r="AM7" i="6"/>
  <c r="AL7" s="1"/>
  <c r="AC7"/>
  <c r="AB7" s="1"/>
  <c r="N7"/>
  <c r="M7" s="1"/>
  <c r="R6"/>
  <c r="S6"/>
  <c r="S7"/>
  <c r="R7" s="1"/>
  <c r="N6"/>
  <c r="M6" s="1"/>
  <c r="F7" i="7"/>
  <c r="N6" i="5"/>
  <c r="M6" s="1"/>
  <c r="F6" s="1"/>
  <c r="F16" l="1"/>
  <c r="F40"/>
  <c r="F26" i="7"/>
  <c r="F12" i="6"/>
  <c r="F24" i="7"/>
  <c r="F13"/>
  <c r="F21" i="5"/>
  <c r="F30"/>
  <c r="F10" i="7"/>
  <c r="F22"/>
  <c r="F21"/>
  <c r="F19"/>
  <c r="F18"/>
  <c r="F15"/>
  <c r="F29" i="5"/>
  <c r="F12"/>
  <c r="F31"/>
  <c r="F23"/>
  <c r="F11" i="6"/>
  <c r="A9" i="9"/>
  <c r="A7"/>
  <c r="A8"/>
  <c r="F9" i="6"/>
  <c r="F15"/>
  <c r="F17"/>
  <c r="F6" i="7"/>
  <c r="F28"/>
  <c r="F18" i="6"/>
  <c r="F14"/>
  <c r="F10"/>
  <c r="F13"/>
  <c r="F8"/>
  <c r="F27" i="5"/>
  <c r="F6" i="6"/>
  <c r="F27" i="7"/>
  <c r="F23"/>
  <c r="F14"/>
  <c r="F9"/>
  <c r="F8"/>
  <c r="F7" i="6"/>
  <c r="A6" i="5" l="1"/>
  <c r="A35"/>
  <c r="A19"/>
  <c r="A27"/>
  <c r="A40"/>
  <c r="A23"/>
  <c r="A15"/>
  <c r="A39"/>
  <c r="A31"/>
  <c r="A11"/>
  <c r="A34"/>
  <c r="A7"/>
  <c r="A26"/>
  <c r="A30"/>
  <c r="A18"/>
  <c r="A22"/>
  <c r="A10"/>
  <c r="A14"/>
  <c r="A36"/>
  <c r="A10" i="6"/>
  <c r="A37" i="5"/>
  <c r="A33"/>
  <c r="A29"/>
  <c r="A25"/>
  <c r="A21"/>
  <c r="A17"/>
  <c r="A13"/>
  <c r="A9"/>
  <c r="A38"/>
  <c r="A32"/>
  <c r="A28"/>
  <c r="A24"/>
  <c r="A20"/>
  <c r="A16"/>
  <c r="A12"/>
  <c r="A8"/>
  <c r="A6" i="7"/>
  <c r="A9"/>
  <c r="A7"/>
  <c r="A14"/>
  <c r="A18"/>
  <c r="A13"/>
  <c r="A15"/>
  <c r="A20"/>
  <c r="A17"/>
  <c r="A19"/>
  <c r="A26"/>
  <c r="A21"/>
  <c r="A28"/>
  <c r="A16"/>
  <c r="A24"/>
  <c r="A8"/>
  <c r="A22"/>
  <c r="A10"/>
  <c r="A27"/>
  <c r="A23"/>
  <c r="A25"/>
  <c r="A11"/>
  <c r="A12"/>
  <c r="A17" i="6"/>
  <c r="A13"/>
  <c r="A9"/>
  <c r="A16"/>
  <c r="A12"/>
  <c r="A8"/>
  <c r="A15"/>
  <c r="A11"/>
  <c r="A18"/>
  <c r="A14"/>
  <c r="A6"/>
  <c r="A7"/>
</calcChain>
</file>

<file path=xl/sharedStrings.xml><?xml version="1.0" encoding="utf-8"?>
<sst xmlns="http://schemas.openxmlformats.org/spreadsheetml/2006/main" count="436" uniqueCount="287">
  <si>
    <t>Číslo auta</t>
  </si>
  <si>
    <t>Sekce B</t>
  </si>
  <si>
    <t>Sekce C</t>
  </si>
  <si>
    <t>Handicap</t>
  </si>
  <si>
    <t>Pořadí A</t>
  </si>
  <si>
    <t>Pořadí B</t>
  </si>
  <si>
    <t>Pořadí C</t>
  </si>
  <si>
    <t>RZ</t>
  </si>
  <si>
    <t>Body za sekci A</t>
  </si>
  <si>
    <t>Body za pořadí A</t>
  </si>
  <si>
    <t>Pořadí RZ</t>
  </si>
  <si>
    <t>Body za pořadí B</t>
  </si>
  <si>
    <t>Body za pořadí C</t>
  </si>
  <si>
    <t>Body za sekci B</t>
  </si>
  <si>
    <t>Body za sekci C</t>
  </si>
  <si>
    <t>SEKCE A</t>
  </si>
  <si>
    <t>SEKCE B</t>
  </si>
  <si>
    <t>SEKCE C</t>
  </si>
  <si>
    <t>ZÁVODNÍK</t>
  </si>
  <si>
    <t>Body za RZ</t>
  </si>
  <si>
    <t>Řidič</t>
  </si>
  <si>
    <t>Spolujezdec</t>
  </si>
  <si>
    <t>Typ auta</t>
  </si>
  <si>
    <t>Celkové body</t>
  </si>
  <si>
    <t>Výsledky</t>
  </si>
  <si>
    <t>Elite</t>
  </si>
  <si>
    <t>Hobby</t>
  </si>
  <si>
    <t>Special</t>
  </si>
  <si>
    <t>Výjezd na čas</t>
  </si>
  <si>
    <t>VČ</t>
  </si>
  <si>
    <t>Pořadí VČ</t>
  </si>
  <si>
    <t>Body za VČ</t>
  </si>
  <si>
    <t>SEKCE A1</t>
  </si>
  <si>
    <t>SEKCE A2</t>
  </si>
  <si>
    <t>Body za sekci A1</t>
  </si>
  <si>
    <t>Pořadí A1</t>
  </si>
  <si>
    <t>Body za pořadí A1</t>
  </si>
  <si>
    <t>Body za sekci A2</t>
  </si>
  <si>
    <t>Pořadí A2</t>
  </si>
  <si>
    <t>Body za pořadí A2</t>
  </si>
  <si>
    <t>SEKCE B1</t>
  </si>
  <si>
    <t>Sekce B1</t>
  </si>
  <si>
    <t>Sekce A1</t>
  </si>
  <si>
    <t>Sekce A2</t>
  </si>
  <si>
    <t>SEKCE C1</t>
  </si>
  <si>
    <t>Sekce C1</t>
  </si>
  <si>
    <t>SEKCE B2</t>
  </si>
  <si>
    <t>Sekce B2</t>
  </si>
  <si>
    <t>Body za sekci B1</t>
  </si>
  <si>
    <t>Pořadí B1</t>
  </si>
  <si>
    <t>Body za pořadí B1</t>
  </si>
  <si>
    <t>Body za sekci B2</t>
  </si>
  <si>
    <t>Pořadí B2</t>
  </si>
  <si>
    <t>Body za pořadí B2</t>
  </si>
  <si>
    <t>Body za sekci C1</t>
  </si>
  <si>
    <t>Pořadí C1</t>
  </si>
  <si>
    <t>Body za pořadí C1</t>
  </si>
  <si>
    <t>SEKCE C2</t>
  </si>
  <si>
    <t>Sekce C2</t>
  </si>
  <si>
    <t>Body za sekci C2</t>
  </si>
  <si>
    <t>Pořadí C2</t>
  </si>
  <si>
    <t>Body za pořadí C2</t>
  </si>
  <si>
    <t>PATROL GR</t>
  </si>
  <si>
    <t>1.</t>
  </si>
  <si>
    <t>SAMURAI</t>
  </si>
  <si>
    <t xml:space="preserve">2. </t>
  </si>
  <si>
    <t>VITARA</t>
  </si>
  <si>
    <t xml:space="preserve">3. </t>
  </si>
  <si>
    <t>PATROL</t>
  </si>
  <si>
    <t>5.</t>
  </si>
  <si>
    <t>SUZUKI</t>
  </si>
  <si>
    <t>6.</t>
  </si>
  <si>
    <t>7.</t>
  </si>
  <si>
    <t>9.</t>
  </si>
  <si>
    <t>11.</t>
  </si>
  <si>
    <t>FRONTERA</t>
  </si>
  <si>
    <t>12.</t>
  </si>
  <si>
    <t>14.</t>
  </si>
  <si>
    <t>PAJERO</t>
  </si>
  <si>
    <t>16.</t>
  </si>
  <si>
    <t>19.</t>
  </si>
  <si>
    <t>TERRANO</t>
  </si>
  <si>
    <t>27.</t>
  </si>
  <si>
    <t>4 RUNNER</t>
  </si>
  <si>
    <t>32.</t>
  </si>
  <si>
    <t>37.</t>
  </si>
  <si>
    <t>Název</t>
  </si>
  <si>
    <t>39.</t>
  </si>
  <si>
    <t>L 200</t>
  </si>
  <si>
    <t>47.</t>
  </si>
  <si>
    <t>TOYOTA 70</t>
  </si>
  <si>
    <t>48.</t>
  </si>
  <si>
    <t>49.</t>
  </si>
  <si>
    <t>50.</t>
  </si>
  <si>
    <t>51.</t>
  </si>
  <si>
    <t>DEFENDER</t>
  </si>
  <si>
    <t>52.</t>
  </si>
  <si>
    <t>53.</t>
  </si>
  <si>
    <t>DISCOVERY</t>
  </si>
  <si>
    <t>54.</t>
  </si>
  <si>
    <t>CHEROKEE</t>
  </si>
  <si>
    <t>57.</t>
  </si>
  <si>
    <t>58.</t>
  </si>
  <si>
    <t>62.</t>
  </si>
  <si>
    <t>LC 80</t>
  </si>
  <si>
    <t>68.</t>
  </si>
  <si>
    <t>69.</t>
  </si>
  <si>
    <t>70.</t>
  </si>
  <si>
    <t>71.</t>
  </si>
  <si>
    <t>LC 60</t>
  </si>
  <si>
    <t>72.</t>
  </si>
  <si>
    <t>73.</t>
  </si>
  <si>
    <t>74.</t>
  </si>
  <si>
    <t>WRANGLER</t>
  </si>
  <si>
    <t>13.</t>
  </si>
  <si>
    <t>17.</t>
  </si>
  <si>
    <t>21.</t>
  </si>
  <si>
    <t>23.</t>
  </si>
  <si>
    <t>24.</t>
  </si>
  <si>
    <t>G. CHEROKEE</t>
  </si>
  <si>
    <t>25.</t>
  </si>
  <si>
    <t>26.</t>
  </si>
  <si>
    <t>28.</t>
  </si>
  <si>
    <t>29.</t>
  </si>
  <si>
    <t>ARO</t>
  </si>
  <si>
    <t>30.</t>
  </si>
  <si>
    <t>31.</t>
  </si>
  <si>
    <t>33.</t>
  </si>
  <si>
    <t>34.</t>
  </si>
  <si>
    <t>35.</t>
  </si>
  <si>
    <t>40.</t>
  </si>
  <si>
    <t>42.</t>
  </si>
  <si>
    <t>44.</t>
  </si>
  <si>
    <t>46.</t>
  </si>
  <si>
    <t>59.</t>
  </si>
  <si>
    <t>60.</t>
  </si>
  <si>
    <t>61.</t>
  </si>
  <si>
    <t>ŠPANĚL</t>
  </si>
  <si>
    <t>75.</t>
  </si>
  <si>
    <t>SUZUKI Spec.</t>
  </si>
  <si>
    <t>8.</t>
  </si>
  <si>
    <t>10.</t>
  </si>
  <si>
    <t>JEEP</t>
  </si>
  <si>
    <t>15.</t>
  </si>
  <si>
    <t>20.</t>
  </si>
  <si>
    <t>HYENA</t>
  </si>
  <si>
    <t>22.</t>
  </si>
  <si>
    <t>36.</t>
  </si>
  <si>
    <t>38.</t>
  </si>
  <si>
    <t>PONNY</t>
  </si>
  <si>
    <t>41.</t>
  </si>
  <si>
    <t>43.</t>
  </si>
  <si>
    <t>45.</t>
  </si>
  <si>
    <t>55.</t>
  </si>
  <si>
    <t>56.</t>
  </si>
  <si>
    <t>67.</t>
  </si>
  <si>
    <t>Radek JEŘÁBEK</t>
  </si>
  <si>
    <t>Vojta HOVORKA</t>
  </si>
  <si>
    <t>Petr JEŘÁBEK</t>
  </si>
  <si>
    <t>Vojta BLÁHA</t>
  </si>
  <si>
    <t>Martin FOLTÝN</t>
  </si>
  <si>
    <t>Romana VAŠKOVÁ</t>
  </si>
  <si>
    <t>Jan ŠENKÝŘ</t>
  </si>
  <si>
    <t>Adam DOČEKAL</t>
  </si>
  <si>
    <t>4.</t>
  </si>
  <si>
    <t>Aleš HANUŠ</t>
  </si>
  <si>
    <t>Daniel HAMPL, Standa HANUŠ</t>
  </si>
  <si>
    <t>Jaroslav ŠENKÝŘ</t>
  </si>
  <si>
    <t>Jan CHLEBEC</t>
  </si>
  <si>
    <t>Radek JIRÁSEK</t>
  </si>
  <si>
    <t>Petr NOVÁK</t>
  </si>
  <si>
    <t>Kamil KUBIŠTA</t>
  </si>
  <si>
    <t>Radek PEŠL</t>
  </si>
  <si>
    <t>Matěj MUSIL, Radek PEŠL ml.</t>
  </si>
  <si>
    <t>Pavel KOHOUT</t>
  </si>
  <si>
    <t>Pája a Dáda</t>
  </si>
  <si>
    <t>Eva VÁLKOVÁ</t>
  </si>
  <si>
    <t>Marce VÁLEK</t>
  </si>
  <si>
    <t>RZR 900</t>
  </si>
  <si>
    <t>RZR 800</t>
  </si>
  <si>
    <t>65.</t>
  </si>
  <si>
    <t>64.</t>
  </si>
  <si>
    <t>63.</t>
  </si>
  <si>
    <t>66.</t>
  </si>
  <si>
    <t>18.</t>
  </si>
  <si>
    <t>Stanislav ZÁPOTOČNÝ</t>
  </si>
  <si>
    <t>Aleš SPUDIL</t>
  </si>
  <si>
    <t>ARIDO</t>
  </si>
  <si>
    <t>Verča</t>
  </si>
  <si>
    <t>Jan NÁPRAVNÍK</t>
  </si>
  <si>
    <t>Milan KOCH</t>
  </si>
  <si>
    <t>Tomáš KLAUS</t>
  </si>
  <si>
    <t>Franta</t>
  </si>
  <si>
    <t>Tomáš CYPRIS</t>
  </si>
  <si>
    <t>Kamil CYPRIS</t>
  </si>
  <si>
    <t>Pavel ČEČMAN</t>
  </si>
  <si>
    <t>Jirka JAROŠ</t>
  </si>
  <si>
    <t>Tomáš PANSKÝ</t>
  </si>
  <si>
    <t>Miro ŠPRONGL</t>
  </si>
  <si>
    <t>Andrea SANTAYOVÁ</t>
  </si>
  <si>
    <t>Jakub VÁGNER</t>
  </si>
  <si>
    <t>Karel HÝBNER</t>
  </si>
  <si>
    <t>Jan VÁGNER</t>
  </si>
  <si>
    <t>Peter VITALIŠ</t>
  </si>
  <si>
    <t>Jiří KUBA</t>
  </si>
  <si>
    <t>TOYOTA 95</t>
  </si>
  <si>
    <t>Michal SILVESTR</t>
  </si>
  <si>
    <t>Jitka KADLECOVÁ</t>
  </si>
  <si>
    <t xml:space="preserve">MILDA </t>
  </si>
  <si>
    <t>IVET</t>
  </si>
  <si>
    <t>KOMANCHE</t>
  </si>
  <si>
    <t>Lumír BOŠČÍK</t>
  </si>
  <si>
    <t>JAKUB</t>
  </si>
  <si>
    <t xml:space="preserve">Michal ČECH </t>
  </si>
  <si>
    <t>Kuba MORAVEC</t>
  </si>
  <si>
    <t>Jirka KUBÍK</t>
  </si>
  <si>
    <t>Lukáš KRÝSL</t>
  </si>
  <si>
    <t>Pavel WENZHÖFEN</t>
  </si>
  <si>
    <t xml:space="preserve"> Zdeněk WENZHÖFEN</t>
  </si>
  <si>
    <t>Petr JANOTA</t>
  </si>
  <si>
    <t>Václav SVOBODA</t>
  </si>
  <si>
    <t>Lukáš ŠTĚPÁNEK</t>
  </si>
  <si>
    <t>Lenka CHLÁDKOVÁ</t>
  </si>
  <si>
    <t>JIRKOVEC "Bukoun"</t>
  </si>
  <si>
    <t>Matyáš, Tereza, Róza</t>
  </si>
  <si>
    <t>Luboš ZIMMEL</t>
  </si>
  <si>
    <t>Michal ZIMMEL</t>
  </si>
  <si>
    <t>CHOZE</t>
  </si>
  <si>
    <t>Jiří JUKL</t>
  </si>
  <si>
    <t>Marta KLIMENTOVÁ</t>
  </si>
  <si>
    <t>Venca "Pistolník" BENC</t>
  </si>
  <si>
    <t>Martin "Bády" FLACHS</t>
  </si>
  <si>
    <t>Tomáš BELAY</t>
  </si>
  <si>
    <t>Lucie ZOŇOVÁ</t>
  </si>
  <si>
    <t>David KARDOS</t>
  </si>
  <si>
    <t>Milan BELAY</t>
  </si>
  <si>
    <t>SCOOBY</t>
  </si>
  <si>
    <t>Sekce A</t>
  </si>
  <si>
    <t>MAICO</t>
  </si>
  <si>
    <t>MÁŤA</t>
  </si>
  <si>
    <t>BÁDY</t>
  </si>
  <si>
    <t>Štěpán KAČÍREK</t>
  </si>
  <si>
    <t>Luděk BUDISKÝ</t>
  </si>
  <si>
    <t>HARDYS</t>
  </si>
  <si>
    <t>Marek VODRÁŽKA</t>
  </si>
  <si>
    <t>Jan UHLÍŘ</t>
  </si>
  <si>
    <t>Dan NOVOTNÝ</t>
  </si>
  <si>
    <t>Jan ŠTÍBAL</t>
  </si>
  <si>
    <t>TOM</t>
  </si>
  <si>
    <t>MÁRA</t>
  </si>
  <si>
    <t>MIŠOT</t>
  </si>
  <si>
    <t>Vít MAJKUT</t>
  </si>
  <si>
    <t>Martina SILVESTROVÁ</t>
  </si>
  <si>
    <t>Ivan JANÁČ</t>
  </si>
  <si>
    <t>Jan PROCHÁZKA</t>
  </si>
  <si>
    <t>Kuba EHRENBERG</t>
  </si>
  <si>
    <t>Lucka HROCHOVÁ</t>
  </si>
  <si>
    <t>Jára ASTERIX Svoboda</t>
  </si>
  <si>
    <t>Asterixíček</t>
  </si>
  <si>
    <t>Míra HRAZÁNEK</t>
  </si>
  <si>
    <t>DĚDEK Vláďa</t>
  </si>
  <si>
    <t>FIDO</t>
  </si>
  <si>
    <t>Dan GEKON</t>
  </si>
  <si>
    <t>Míša ČERVENKOVÁ</t>
  </si>
  <si>
    <t>EFYM</t>
  </si>
  <si>
    <t>Tomáš ZOBAL</t>
  </si>
  <si>
    <t>Tereza BÁRTOVÁ</t>
  </si>
  <si>
    <t>Libor SÝKORA</t>
  </si>
  <si>
    <t>Milan ZOBAL</t>
  </si>
  <si>
    <t>Roman NERUD</t>
  </si>
  <si>
    <t>ZAMIK</t>
  </si>
  <si>
    <t>ZAMICE</t>
  </si>
  <si>
    <t xml:space="preserve">RAKOS </t>
  </si>
  <si>
    <t>SILVA</t>
  </si>
  <si>
    <t>Aleš HOVJACKÝ</t>
  </si>
  <si>
    <t>ATOL</t>
  </si>
  <si>
    <t>PICIFOUS</t>
  </si>
  <si>
    <t>VALIŠ</t>
  </si>
  <si>
    <t>DIMA</t>
  </si>
  <si>
    <t>JARYN</t>
  </si>
  <si>
    <t>NENÍ VÝKAZ</t>
  </si>
  <si>
    <t>Pavel BECHA</t>
  </si>
  <si>
    <t>Martin MUTINSKÝ</t>
  </si>
  <si>
    <t>BEN</t>
  </si>
  <si>
    <t>Milan BENČURIK</t>
  </si>
  <si>
    <t>Pavel POPELÍK</t>
  </si>
  <si>
    <t>DAIHATSU ROCKY</t>
  </si>
</sst>
</file>

<file path=xl/styles.xml><?xml version="1.0" encoding="utf-8"?>
<styleSheet xmlns="http://schemas.openxmlformats.org/spreadsheetml/2006/main">
  <numFmts count="1">
    <numFmt numFmtId="164" formatCode="mm:ss.00"/>
  </numFmts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373E4D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9" xfId="0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7" xfId="0" applyBorder="1" applyAlignment="1" applyProtection="1">
      <alignment horizontal="center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Fill="1" applyAlignment="1">
      <alignment horizontal="center"/>
    </xf>
    <xf numFmtId="164" fontId="0" fillId="0" borderId="3" xfId="0" applyNumberFormat="1" applyBorder="1" applyProtection="1">
      <protection locked="0"/>
    </xf>
    <xf numFmtId="0" fontId="0" fillId="4" borderId="0" xfId="0" applyFill="1"/>
    <xf numFmtId="0" fontId="1" fillId="4" borderId="0" xfId="0" applyFont="1" applyFill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0" fillId="0" borderId="1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0" xfId="0" applyFill="1" applyBorder="1"/>
    <xf numFmtId="0" fontId="1" fillId="3" borderId="0" xfId="0" applyFont="1" applyFill="1"/>
    <xf numFmtId="164" fontId="0" fillId="0" borderId="2" xfId="0" applyNumberFormat="1" applyBorder="1" applyProtection="1">
      <protection locked="0"/>
    </xf>
    <xf numFmtId="0" fontId="0" fillId="0" borderId="2" xfId="0" applyNumberFormat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 applyProtection="1">
      <alignment horizontal="center"/>
    </xf>
    <xf numFmtId="21" fontId="0" fillId="3" borderId="3" xfId="0" applyNumberFormat="1" applyFill="1" applyBorder="1" applyProtection="1">
      <protection locked="0"/>
    </xf>
    <xf numFmtId="0" fontId="0" fillId="3" borderId="3" xfId="0" applyFill="1" applyBorder="1"/>
    <xf numFmtId="0" fontId="0" fillId="3" borderId="3" xfId="0" applyNumberFormat="1" applyFill="1" applyBorder="1"/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Protection="1"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2" borderId="1" xfId="0" applyFont="1" applyFill="1" applyBorder="1"/>
    <xf numFmtId="0" fontId="6" fillId="2" borderId="4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6" fillId="0" borderId="20" xfId="0" applyFont="1" applyFill="1" applyBorder="1" applyProtection="1">
      <protection locked="0"/>
    </xf>
    <xf numFmtId="0" fontId="7" fillId="0" borderId="2" xfId="0" applyFont="1" applyBorder="1" applyProtection="1">
      <protection locked="0"/>
    </xf>
  </cellXfs>
  <cellStyles count="1">
    <cellStyle name="normální" xfId="0" builtinId="0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topLeftCell="A15" workbookViewId="0">
      <selection activeCell="D28" sqref="A4:F40"/>
    </sheetView>
  </sheetViews>
  <sheetFormatPr defaultRowHeight="14.5"/>
  <cols>
    <col min="1" max="1" width="10.1796875" customWidth="1"/>
    <col min="2" max="2" width="21.453125" customWidth="1"/>
    <col min="3" max="3" width="19.1796875" customWidth="1"/>
    <col min="4" max="4" width="10.7265625" bestFit="1" customWidth="1"/>
    <col min="5" max="5" width="11.7265625" customWidth="1"/>
    <col min="6" max="6" width="16.54296875" bestFit="1" customWidth="1"/>
    <col min="7" max="7" width="3" customWidth="1"/>
    <col min="8" max="8" width="11.453125" bestFit="1" customWidth="1"/>
    <col min="9" max="9" width="2.7265625" customWidth="1"/>
    <col min="10" max="10" width="10.1796875" customWidth="1"/>
    <col min="11" max="11" width="16.7265625" bestFit="1" customWidth="1"/>
    <col min="12" max="12" width="10.54296875" customWidth="1"/>
    <col min="13" max="13" width="17.81640625" bestFit="1" customWidth="1"/>
    <col min="14" max="14" width="3" customWidth="1"/>
    <col min="15" max="15" width="10" bestFit="1" customWidth="1"/>
    <col min="16" max="16" width="16.54296875" bestFit="1" customWidth="1"/>
    <col min="17" max="17" width="10.453125" bestFit="1" customWidth="1"/>
    <col min="18" max="18" width="17.7265625" bestFit="1" customWidth="1"/>
    <col min="19" max="19" width="3.7265625" customWidth="1"/>
    <col min="20" max="20" width="10" bestFit="1" customWidth="1"/>
    <col min="21" max="21" width="16.54296875" bestFit="1" customWidth="1"/>
    <col min="22" max="22" width="10.453125" customWidth="1"/>
    <col min="23" max="23" width="17.7265625" bestFit="1" customWidth="1"/>
    <col min="24" max="24" width="3.7265625" customWidth="1"/>
    <col min="25" max="25" width="8.1796875" bestFit="1" customWidth="1"/>
    <col min="26" max="26" width="11.453125" bestFit="1" customWidth="1"/>
    <col min="27" max="27" width="12.54296875" bestFit="1" customWidth="1"/>
    <col min="28" max="28" width="3.26953125" customWidth="1"/>
    <col min="29" max="29" width="3" customWidth="1"/>
  </cols>
  <sheetData>
    <row r="1" spans="1:29" ht="15" customHeight="1">
      <c r="C1" s="69" t="s">
        <v>26</v>
      </c>
      <c r="D1" s="69"/>
      <c r="E1" s="12"/>
      <c r="G1" s="24"/>
      <c r="O1" s="9"/>
      <c r="P1" s="9"/>
      <c r="Q1" s="9"/>
      <c r="R1" s="9"/>
    </row>
    <row r="2" spans="1:29" ht="15" customHeight="1">
      <c r="C2" s="69"/>
      <c r="D2" s="69"/>
      <c r="E2" s="12"/>
      <c r="G2" s="24"/>
      <c r="O2" s="9"/>
      <c r="P2" s="9"/>
      <c r="Q2" s="9"/>
      <c r="R2" s="9"/>
    </row>
    <row r="4" spans="1:29" ht="15" thickBot="1">
      <c r="A4" s="73"/>
      <c r="B4" s="74" t="s">
        <v>18</v>
      </c>
      <c r="C4" s="75"/>
      <c r="D4" s="75"/>
      <c r="E4" s="76"/>
      <c r="F4" s="77" t="s">
        <v>24</v>
      </c>
      <c r="G4" s="11"/>
      <c r="H4" s="10"/>
      <c r="J4" s="70" t="s">
        <v>15</v>
      </c>
      <c r="K4" s="71"/>
      <c r="L4" s="71"/>
      <c r="M4" s="72"/>
      <c r="O4" s="70" t="s">
        <v>16</v>
      </c>
      <c r="P4" s="71"/>
      <c r="Q4" s="71"/>
      <c r="R4" s="72"/>
      <c r="T4" s="70" t="s">
        <v>17</v>
      </c>
      <c r="U4" s="71"/>
      <c r="V4" s="71"/>
      <c r="W4" s="72"/>
      <c r="Y4" s="68" t="s">
        <v>7</v>
      </c>
      <c r="Z4" s="68"/>
      <c r="AA4" s="68"/>
    </row>
    <row r="5" spans="1:29" ht="15" thickBot="1">
      <c r="A5" s="73"/>
      <c r="B5" s="78" t="s">
        <v>20</v>
      </c>
      <c r="C5" s="79" t="s">
        <v>21</v>
      </c>
      <c r="D5" s="79" t="s">
        <v>22</v>
      </c>
      <c r="E5" s="79" t="s">
        <v>0</v>
      </c>
      <c r="F5" s="80" t="s">
        <v>23</v>
      </c>
      <c r="G5" s="41"/>
      <c r="H5" s="1" t="s">
        <v>3</v>
      </c>
      <c r="J5" s="1"/>
      <c r="K5" s="5" t="s">
        <v>8</v>
      </c>
      <c r="L5" s="1" t="s">
        <v>4</v>
      </c>
      <c r="M5" s="1" t="s">
        <v>9</v>
      </c>
      <c r="N5" s="32"/>
      <c r="O5" s="1" t="s">
        <v>1</v>
      </c>
      <c r="P5" s="5" t="s">
        <v>13</v>
      </c>
      <c r="Q5" s="1" t="s">
        <v>5</v>
      </c>
      <c r="R5" s="1" t="s">
        <v>11</v>
      </c>
      <c r="S5" s="33"/>
      <c r="T5" s="1" t="s">
        <v>2</v>
      </c>
      <c r="U5" s="5" t="s">
        <v>14</v>
      </c>
      <c r="V5" s="1" t="s">
        <v>6</v>
      </c>
      <c r="W5" s="1" t="s">
        <v>12</v>
      </c>
      <c r="X5" s="32"/>
      <c r="Y5" s="45" t="s">
        <v>7</v>
      </c>
      <c r="Z5" s="46" t="s">
        <v>10</v>
      </c>
      <c r="AA5" s="47" t="s">
        <v>19</v>
      </c>
      <c r="AB5" s="32"/>
      <c r="AC5" s="32"/>
    </row>
    <row r="6" spans="1:29">
      <c r="A6" s="81">
        <f>RANK(F6,$F$6:$F$41,1)</f>
        <v>16</v>
      </c>
      <c r="B6" s="65" t="s">
        <v>185</v>
      </c>
      <c r="C6" s="64" t="s">
        <v>186</v>
      </c>
      <c r="D6" s="64" t="s">
        <v>62</v>
      </c>
      <c r="E6" s="82" t="s">
        <v>63</v>
      </c>
      <c r="F6" s="83">
        <f>$M6+$R6+$W6+$AA6</f>
        <v>72</v>
      </c>
      <c r="H6" s="21">
        <v>3</v>
      </c>
      <c r="I6" s="7"/>
      <c r="J6" s="21">
        <v>9</v>
      </c>
      <c r="K6" s="14">
        <f>IF(J6="","-",$H6*$J6)</f>
        <v>27</v>
      </c>
      <c r="L6" s="2">
        <f>IF(J6="","-",RANK(Hobby!K6,$K$6:$K$41,1))</f>
        <v>25</v>
      </c>
      <c r="M6" s="4">
        <f>IF(J6="",0,IF(N6=1,L6,(L6+(L6-1)+N6)/2))</f>
        <v>25</v>
      </c>
      <c r="N6" s="36">
        <f>COUNTIF($L$6:$L$41,L6)</f>
        <v>1</v>
      </c>
      <c r="O6" s="67">
        <v>16</v>
      </c>
      <c r="P6" s="6">
        <f>IF(O6="","-",$H6*$O6)</f>
        <v>48</v>
      </c>
      <c r="Q6" s="2">
        <f>IF(O6="","-",RANK(Hobby!P6,$P$6:$P$41,1))</f>
        <v>28</v>
      </c>
      <c r="R6" s="2">
        <f>IF(O6="",0,IF(S6=1,Q6,(Q6+(Q6-1)+S6)/2))</f>
        <v>28</v>
      </c>
      <c r="S6" s="36">
        <f>COUNTIF($Q$6:$Q$41,Q6)</f>
        <v>1</v>
      </c>
      <c r="T6" s="21">
        <v>1</v>
      </c>
      <c r="U6" s="2">
        <f>IF(T6="","-",$H6*$T6)</f>
        <v>3</v>
      </c>
      <c r="V6" s="2">
        <f>IF(T6="","-",RANK(Hobby!U6,$U$6:$U$41,1))</f>
        <v>11</v>
      </c>
      <c r="W6" s="2">
        <f>IF(T6="",0,IF(X6=1,V6,(V6+(V6-1)+X6)/2))</f>
        <v>12</v>
      </c>
      <c r="X6" s="37">
        <f>COUNTIF($V$6:$V$41,V6)</f>
        <v>3</v>
      </c>
      <c r="Y6" s="43">
        <v>4.1203703703703705E-5</v>
      </c>
      <c r="Z6" s="2">
        <f>IF(Y6="","-",IF(AC6=0,MAX($AC$6:$AC$41)+1,AC6))</f>
        <v>7</v>
      </c>
      <c r="AA6" s="44">
        <f>IF(Y6="",0,IF(AB6=1,Z6,(Z6+(Z6-1)+AB6)/2))</f>
        <v>7</v>
      </c>
      <c r="AB6" s="37">
        <f>COUNTIF($Z$6:$Z$41,Z6)</f>
        <v>1</v>
      </c>
      <c r="AC6" s="38">
        <f>IF(Y6="",0,RANK(Hobby!Y6,$Y$6:$Y$41,1))</f>
        <v>7</v>
      </c>
    </row>
    <row r="7" spans="1:29">
      <c r="A7" s="81">
        <f t="shared" ref="A7:A40" si="0">RANK(F7,$F$6:$F$41,1)</f>
        <v>22</v>
      </c>
      <c r="B7" s="65" t="s">
        <v>156</v>
      </c>
      <c r="C7" s="64" t="s">
        <v>157</v>
      </c>
      <c r="D7" s="57" t="s">
        <v>64</v>
      </c>
      <c r="E7" s="84" t="s">
        <v>65</v>
      </c>
      <c r="F7" s="83">
        <f t="shared" ref="F7:F40" si="1">$M7+$R7+$W7+$AA7</f>
        <v>77.5</v>
      </c>
      <c r="H7" s="21">
        <v>4</v>
      </c>
      <c r="I7" s="7"/>
      <c r="J7" s="21">
        <v>3</v>
      </c>
      <c r="K7" s="14">
        <f t="shared" ref="K7:K40" si="2">IF(J7="","-",$H7*$J7)</f>
        <v>12</v>
      </c>
      <c r="L7" s="2">
        <f>IF(J7="","-",RANK(Hobby!K7,$K$6:$K$41,1))</f>
        <v>12</v>
      </c>
      <c r="M7" s="4">
        <f t="shared" ref="M7:M40" si="3">IF(J7="",0,IF(N7=1,L7,(L7+(L7-1)+N7)/2))</f>
        <v>16.5</v>
      </c>
      <c r="N7" s="36">
        <f t="shared" ref="N7:N40" si="4">COUNTIF($L$6:$L$41,L7)</f>
        <v>10</v>
      </c>
      <c r="O7" s="21">
        <v>0</v>
      </c>
      <c r="P7" s="6">
        <f t="shared" ref="P7:P40" si="5">IF(O7="","-",$H7*$O7)</f>
        <v>0</v>
      </c>
      <c r="Q7" s="2">
        <f>IF(O7="","-",RANK(Hobby!P7,$P$6:$P$41,1))</f>
        <v>1</v>
      </c>
      <c r="R7" s="2">
        <f>IF(O7="",0,IF(S7=1,Q7,(Q7+(Q7-1)+S7)/2))</f>
        <v>3.5</v>
      </c>
      <c r="S7" s="36">
        <f t="shared" ref="S7:S40" si="6">COUNTIF($Q$6:$Q$41,Q7)</f>
        <v>6</v>
      </c>
      <c r="T7" s="21">
        <v>6</v>
      </c>
      <c r="U7" s="2">
        <f t="shared" ref="U7:U40" si="7">IF(T7="","-",$H7*$T7)</f>
        <v>24</v>
      </c>
      <c r="V7" s="2">
        <f>IF(T7="","-",RANK(Hobby!U7,$U$6:$U$41,1))</f>
        <v>23</v>
      </c>
      <c r="W7" s="2">
        <f t="shared" ref="W7:W40" si="8">IF(T7="",0,IF(X7=1,V7,(V7+(V7-1)+X7)/2))</f>
        <v>24.5</v>
      </c>
      <c r="X7" s="37">
        <f t="shared" ref="X7:X40" si="9">COUNTIF($V$6:$V$41,V7)</f>
        <v>4</v>
      </c>
      <c r="Y7" s="43">
        <v>6.9444444444444447E-4</v>
      </c>
      <c r="Z7" s="2">
        <f t="shared" ref="Z7:Z40" si="10">IF(Y7="","-",IF(AC7=0,MAX($AC$6:$AC$41)+1,AC7))</f>
        <v>31</v>
      </c>
      <c r="AA7" s="44">
        <f t="shared" ref="AA7:AA40" si="11">IF(Y7="",0,IF(AB7=1,Z7,(Z7+(Z7-1)+AB7)/2))</f>
        <v>33</v>
      </c>
      <c r="AB7" s="37">
        <f t="shared" ref="AB7:AB40" si="12">COUNTIF($Z$6:$Z$41,Z7)</f>
        <v>5</v>
      </c>
      <c r="AC7" s="38">
        <f>IF(Y7="",0,RANK(Hobby!Y7,$Y$6:$Y$41,1))</f>
        <v>31</v>
      </c>
    </row>
    <row r="8" spans="1:29">
      <c r="A8" s="81">
        <f t="shared" si="0"/>
        <v>23</v>
      </c>
      <c r="B8" s="65" t="s">
        <v>158</v>
      </c>
      <c r="C8" s="64" t="s">
        <v>159</v>
      </c>
      <c r="D8" s="57" t="s">
        <v>66</v>
      </c>
      <c r="E8" s="84" t="s">
        <v>67</v>
      </c>
      <c r="F8" s="83">
        <f t="shared" si="1"/>
        <v>82</v>
      </c>
      <c r="H8" s="21">
        <v>2</v>
      </c>
      <c r="I8" s="7"/>
      <c r="J8" s="21">
        <v>2</v>
      </c>
      <c r="K8" s="14">
        <f t="shared" si="2"/>
        <v>4</v>
      </c>
      <c r="L8" s="2">
        <f>IF(J8="","-",RANK(Hobby!K8,$K$6:$K$41,1))</f>
        <v>6</v>
      </c>
      <c r="M8" s="4">
        <f t="shared" si="3"/>
        <v>6.5</v>
      </c>
      <c r="N8" s="36">
        <f t="shared" si="4"/>
        <v>2</v>
      </c>
      <c r="O8" s="21">
        <v>5</v>
      </c>
      <c r="P8" s="6">
        <f t="shared" si="5"/>
        <v>10</v>
      </c>
      <c r="Q8" s="2">
        <f>IF(O8="","-",RANK(Hobby!P8,$P$6:$P$41,1))</f>
        <v>10</v>
      </c>
      <c r="R8" s="2">
        <f t="shared" ref="R8:R40" si="13">IF(O8="",0,IF(S8=1,Q8,(Q8+(Q8-1)+S8)/2))</f>
        <v>11.5</v>
      </c>
      <c r="S8" s="36">
        <f t="shared" si="6"/>
        <v>4</v>
      </c>
      <c r="T8" s="21">
        <v>101</v>
      </c>
      <c r="U8" s="2">
        <f t="shared" si="7"/>
        <v>202</v>
      </c>
      <c r="V8" s="2">
        <f>IF(T8="","-",RANK(Hobby!U8,$U$6:$U$41,1))</f>
        <v>31</v>
      </c>
      <c r="W8" s="2">
        <f t="shared" si="8"/>
        <v>31</v>
      </c>
      <c r="X8" s="37">
        <f t="shared" si="9"/>
        <v>1</v>
      </c>
      <c r="Y8" s="43">
        <v>6.9444444444444447E-4</v>
      </c>
      <c r="Z8" s="2">
        <f t="shared" si="10"/>
        <v>31</v>
      </c>
      <c r="AA8" s="44">
        <f t="shared" si="11"/>
        <v>33</v>
      </c>
      <c r="AB8" s="37">
        <f t="shared" si="12"/>
        <v>5</v>
      </c>
      <c r="AC8" s="38">
        <f>IF(Y8="",0,RANK(Hobby!Y8,$Y$6:$Y$41,1))</f>
        <v>31</v>
      </c>
    </row>
    <row r="9" spans="1:29">
      <c r="A9" s="81">
        <f t="shared" si="0"/>
        <v>30</v>
      </c>
      <c r="B9" s="65" t="s">
        <v>160</v>
      </c>
      <c r="C9" s="64" t="s">
        <v>161</v>
      </c>
      <c r="D9" s="57" t="s">
        <v>68</v>
      </c>
      <c r="E9" s="84" t="s">
        <v>164</v>
      </c>
      <c r="F9" s="83">
        <f t="shared" si="1"/>
        <v>96.5</v>
      </c>
      <c r="H9" s="21">
        <v>4</v>
      </c>
      <c r="I9" s="7"/>
      <c r="J9" s="21">
        <v>10</v>
      </c>
      <c r="K9" s="14">
        <f t="shared" si="2"/>
        <v>40</v>
      </c>
      <c r="L9" s="2">
        <f>IF(J9="","-",RANK(Hobby!K9,$K$6:$K$41,1))</f>
        <v>28</v>
      </c>
      <c r="M9" s="4">
        <f t="shared" si="3"/>
        <v>28.5</v>
      </c>
      <c r="N9" s="36">
        <f t="shared" si="4"/>
        <v>2</v>
      </c>
      <c r="O9" s="21">
        <v>3</v>
      </c>
      <c r="P9" s="6">
        <f t="shared" si="5"/>
        <v>12</v>
      </c>
      <c r="Q9" s="2">
        <f>IF(O9="","-",RANK(Hobby!P9,$P$6:$P$41,1))</f>
        <v>14</v>
      </c>
      <c r="R9" s="2">
        <f t="shared" si="13"/>
        <v>15</v>
      </c>
      <c r="S9" s="36">
        <f t="shared" si="6"/>
        <v>3</v>
      </c>
      <c r="T9" s="21">
        <v>32</v>
      </c>
      <c r="U9" s="2">
        <f t="shared" si="7"/>
        <v>128</v>
      </c>
      <c r="V9" s="2">
        <f>IF(T9="","-",RANK(Hobby!U9,$U$6:$U$41,1))</f>
        <v>29</v>
      </c>
      <c r="W9" s="2">
        <f t="shared" si="8"/>
        <v>29</v>
      </c>
      <c r="X9" s="37">
        <f t="shared" si="9"/>
        <v>1</v>
      </c>
      <c r="Y9" s="43">
        <v>6.3194444444444442E-5</v>
      </c>
      <c r="Z9" s="2">
        <f t="shared" si="10"/>
        <v>24</v>
      </c>
      <c r="AA9" s="44">
        <f t="shared" si="11"/>
        <v>24</v>
      </c>
      <c r="AB9" s="37">
        <f t="shared" si="12"/>
        <v>1</v>
      </c>
      <c r="AC9" s="38">
        <f>IF(Y9="",0,RANK(Hobby!Y9,$Y$6:$Y$41,1))</f>
        <v>24</v>
      </c>
    </row>
    <row r="10" spans="1:29">
      <c r="A10" s="81">
        <f t="shared" si="0"/>
        <v>13</v>
      </c>
      <c r="B10" s="65" t="s">
        <v>187</v>
      </c>
      <c r="C10" s="64" t="s">
        <v>188</v>
      </c>
      <c r="D10" s="57" t="s">
        <v>66</v>
      </c>
      <c r="E10" s="84" t="s">
        <v>69</v>
      </c>
      <c r="F10" s="83">
        <f t="shared" si="1"/>
        <v>60.5</v>
      </c>
      <c r="H10" s="21">
        <v>5</v>
      </c>
      <c r="I10" s="7"/>
      <c r="J10" s="21">
        <v>3</v>
      </c>
      <c r="K10" s="14">
        <f t="shared" si="2"/>
        <v>15</v>
      </c>
      <c r="L10" s="2">
        <f>IF(J10="","-",RANK(Hobby!K10,$K$6:$K$41,1))</f>
        <v>22</v>
      </c>
      <c r="M10" s="4">
        <f t="shared" si="3"/>
        <v>22</v>
      </c>
      <c r="N10" s="36">
        <f t="shared" si="4"/>
        <v>1</v>
      </c>
      <c r="O10" s="21">
        <v>0</v>
      </c>
      <c r="P10" s="6">
        <f t="shared" si="5"/>
        <v>0</v>
      </c>
      <c r="Q10" s="2">
        <f>IF(O10="","-",RANK(Hobby!P10,$P$6:$P$41,1))</f>
        <v>1</v>
      </c>
      <c r="R10" s="2">
        <f t="shared" si="13"/>
        <v>3.5</v>
      </c>
      <c r="S10" s="36">
        <f t="shared" si="6"/>
        <v>6</v>
      </c>
      <c r="T10" s="66">
        <v>5</v>
      </c>
      <c r="U10" s="2">
        <f t="shared" si="7"/>
        <v>25</v>
      </c>
      <c r="V10" s="2">
        <f>IF(T10="","-",RANK(Hobby!U10,$U$6:$U$41,1))</f>
        <v>27</v>
      </c>
      <c r="W10" s="2">
        <f t="shared" si="8"/>
        <v>27</v>
      </c>
      <c r="X10" s="37">
        <f t="shared" si="9"/>
        <v>1</v>
      </c>
      <c r="Y10" s="43">
        <v>4.1319444444444438E-5</v>
      </c>
      <c r="Z10" s="2">
        <f t="shared" si="10"/>
        <v>8</v>
      </c>
      <c r="AA10" s="44">
        <f t="shared" si="11"/>
        <v>8</v>
      </c>
      <c r="AB10" s="37">
        <f t="shared" si="12"/>
        <v>1</v>
      </c>
      <c r="AC10" s="38">
        <f>IF(Y10="",0,RANK(Hobby!Y10,$Y$6:$Y$41,1))</f>
        <v>8</v>
      </c>
    </row>
    <row r="11" spans="1:29">
      <c r="A11" s="81">
        <f t="shared" si="0"/>
        <v>1</v>
      </c>
      <c r="B11" s="65" t="s">
        <v>189</v>
      </c>
      <c r="C11" s="64" t="s">
        <v>190</v>
      </c>
      <c r="D11" s="57" t="s">
        <v>70</v>
      </c>
      <c r="E11" s="84" t="s">
        <v>71</v>
      </c>
      <c r="F11" s="83">
        <f t="shared" si="1"/>
        <v>21</v>
      </c>
      <c r="H11" s="21">
        <v>5</v>
      </c>
      <c r="I11" s="7"/>
      <c r="J11" s="21">
        <v>0</v>
      </c>
      <c r="K11" s="14">
        <f t="shared" si="2"/>
        <v>0</v>
      </c>
      <c r="L11" s="2">
        <f>IF(J11="","-",RANK(Hobby!K11,$K$6:$K$41,1))</f>
        <v>1</v>
      </c>
      <c r="M11" s="4">
        <f t="shared" si="3"/>
        <v>1.5</v>
      </c>
      <c r="N11" s="36">
        <f t="shared" si="4"/>
        <v>2</v>
      </c>
      <c r="O11" s="21">
        <v>0</v>
      </c>
      <c r="P11" s="6">
        <f t="shared" si="5"/>
        <v>0</v>
      </c>
      <c r="Q11" s="2">
        <f>IF(O11="","-",RANK(Hobby!P11,$P$6:$P$41,1))</f>
        <v>1</v>
      </c>
      <c r="R11" s="2">
        <f t="shared" si="13"/>
        <v>3.5</v>
      </c>
      <c r="S11" s="36">
        <f t="shared" si="6"/>
        <v>6</v>
      </c>
      <c r="T11" s="21">
        <v>0</v>
      </c>
      <c r="U11" s="2">
        <f t="shared" si="7"/>
        <v>0</v>
      </c>
      <c r="V11" s="2">
        <f>IF(T11="","-",RANK(Hobby!U11,$U$6:$U$41,1))</f>
        <v>1</v>
      </c>
      <c r="W11" s="2">
        <f t="shared" si="8"/>
        <v>5</v>
      </c>
      <c r="X11" s="37">
        <f t="shared" si="9"/>
        <v>9</v>
      </c>
      <c r="Y11" s="43">
        <v>4.7106481481481488E-5</v>
      </c>
      <c r="Z11" s="2">
        <f t="shared" si="10"/>
        <v>11</v>
      </c>
      <c r="AA11" s="44">
        <f t="shared" si="11"/>
        <v>11</v>
      </c>
      <c r="AB11" s="37">
        <f t="shared" si="12"/>
        <v>1</v>
      </c>
      <c r="AC11" s="38">
        <f>IF(Y11="",0,RANK(Hobby!Y11,$Y$6:$Y$41,1))</f>
        <v>11</v>
      </c>
    </row>
    <row r="12" spans="1:29">
      <c r="A12" s="81">
        <f t="shared" si="0"/>
        <v>4</v>
      </c>
      <c r="B12" s="65" t="s">
        <v>191</v>
      </c>
      <c r="C12" s="64" t="s">
        <v>192</v>
      </c>
      <c r="D12" s="57" t="s">
        <v>70</v>
      </c>
      <c r="E12" s="84" t="s">
        <v>72</v>
      </c>
      <c r="F12" s="83">
        <f t="shared" si="1"/>
        <v>34.5</v>
      </c>
      <c r="H12" s="21">
        <v>4</v>
      </c>
      <c r="I12" s="7"/>
      <c r="J12" s="21">
        <v>3</v>
      </c>
      <c r="K12" s="14">
        <f t="shared" si="2"/>
        <v>12</v>
      </c>
      <c r="L12" s="2">
        <f>IF(J12="","-",RANK(Hobby!K12,$K$6:$K$41,1))</f>
        <v>12</v>
      </c>
      <c r="M12" s="4">
        <f t="shared" si="3"/>
        <v>16.5</v>
      </c>
      <c r="N12" s="36">
        <f t="shared" si="4"/>
        <v>10</v>
      </c>
      <c r="O12" s="21">
        <v>0</v>
      </c>
      <c r="P12" s="6">
        <f t="shared" si="5"/>
        <v>0</v>
      </c>
      <c r="Q12" s="2">
        <f>IF(O12="","-",RANK(Hobby!P12,$P$6:$P$41,1))</f>
        <v>1</v>
      </c>
      <c r="R12" s="2">
        <f t="shared" si="13"/>
        <v>3.5</v>
      </c>
      <c r="S12" s="36">
        <f t="shared" si="6"/>
        <v>6</v>
      </c>
      <c r="T12" s="21">
        <v>0</v>
      </c>
      <c r="U12" s="2">
        <f t="shared" si="7"/>
        <v>0</v>
      </c>
      <c r="V12" s="2">
        <f>IF(T12="","-",RANK(Hobby!U12,$U$6:$U$41,1))</f>
        <v>1</v>
      </c>
      <c r="W12" s="2">
        <f t="shared" si="8"/>
        <v>5</v>
      </c>
      <c r="X12" s="37">
        <f t="shared" si="9"/>
        <v>9</v>
      </c>
      <c r="Y12" s="43">
        <v>4.6643518518518514E-5</v>
      </c>
      <c r="Z12" s="2">
        <f t="shared" si="10"/>
        <v>9</v>
      </c>
      <c r="AA12" s="44">
        <f t="shared" si="11"/>
        <v>9.5</v>
      </c>
      <c r="AB12" s="37">
        <f t="shared" si="12"/>
        <v>2</v>
      </c>
      <c r="AC12" s="38">
        <f>IF(Y12="",0,RANK(Hobby!Y12,$Y$6:$Y$41,1))</f>
        <v>9</v>
      </c>
    </row>
    <row r="13" spans="1:29">
      <c r="A13" s="81">
        <f t="shared" si="0"/>
        <v>29</v>
      </c>
      <c r="B13" s="65" t="s">
        <v>162</v>
      </c>
      <c r="C13" s="64" t="s">
        <v>163</v>
      </c>
      <c r="D13" s="57" t="s">
        <v>64</v>
      </c>
      <c r="E13" s="84" t="s">
        <v>73</v>
      </c>
      <c r="F13" s="83">
        <f t="shared" si="1"/>
        <v>93</v>
      </c>
      <c r="H13" s="21">
        <v>4</v>
      </c>
      <c r="I13" s="7"/>
      <c r="J13" s="21">
        <v>3</v>
      </c>
      <c r="K13" s="14">
        <f t="shared" si="2"/>
        <v>12</v>
      </c>
      <c r="L13" s="2">
        <f>IF(J13="","-",RANK(Hobby!K13,$K$6:$K$41,1))</f>
        <v>12</v>
      </c>
      <c r="M13" s="4">
        <f t="shared" si="3"/>
        <v>16.5</v>
      </c>
      <c r="N13" s="36">
        <f t="shared" si="4"/>
        <v>10</v>
      </c>
      <c r="O13" s="21">
        <v>6</v>
      </c>
      <c r="P13" s="6">
        <f t="shared" si="5"/>
        <v>24</v>
      </c>
      <c r="Q13" s="2">
        <f>IF(O13="","-",RANK(Hobby!P13,$P$6:$P$41,1))</f>
        <v>24</v>
      </c>
      <c r="R13" s="2">
        <f t="shared" si="13"/>
        <v>25</v>
      </c>
      <c r="S13" s="36">
        <f t="shared" si="6"/>
        <v>3</v>
      </c>
      <c r="T13" s="21">
        <v>6</v>
      </c>
      <c r="U13" s="2">
        <f t="shared" si="7"/>
        <v>24</v>
      </c>
      <c r="V13" s="2">
        <f>IF(T13="","-",RANK(Hobby!U13,$U$6:$U$41,1))</f>
        <v>23</v>
      </c>
      <c r="W13" s="2">
        <f t="shared" si="8"/>
        <v>24.5</v>
      </c>
      <c r="X13" s="37">
        <f t="shared" si="9"/>
        <v>4</v>
      </c>
      <c r="Y13" s="43">
        <v>7.0254629629629625E-5</v>
      </c>
      <c r="Z13" s="2">
        <f t="shared" si="10"/>
        <v>27</v>
      </c>
      <c r="AA13" s="44">
        <f t="shared" si="11"/>
        <v>27</v>
      </c>
      <c r="AB13" s="37">
        <f t="shared" si="12"/>
        <v>1</v>
      </c>
      <c r="AC13" s="38">
        <f>IF(Y13="",0,RANK(Hobby!Y13,$Y$6:$Y$41,1))</f>
        <v>27</v>
      </c>
    </row>
    <row r="14" spans="1:29">
      <c r="A14" s="81">
        <f t="shared" si="0"/>
        <v>16</v>
      </c>
      <c r="B14" s="65" t="s">
        <v>213</v>
      </c>
      <c r="C14" s="64" t="s">
        <v>214</v>
      </c>
      <c r="D14" s="57" t="s">
        <v>68</v>
      </c>
      <c r="E14" s="84" t="s">
        <v>74</v>
      </c>
      <c r="F14" s="83">
        <f t="shared" si="1"/>
        <v>72</v>
      </c>
      <c r="H14" s="21">
        <v>3</v>
      </c>
      <c r="I14" s="7"/>
      <c r="J14" s="21">
        <v>4</v>
      </c>
      <c r="K14" s="14">
        <f t="shared" si="2"/>
        <v>12</v>
      </c>
      <c r="L14" s="2">
        <f>IF(J14="","-",RANK(Hobby!K14,$K$6:$K$41,1))</f>
        <v>12</v>
      </c>
      <c r="M14" s="4">
        <f t="shared" si="3"/>
        <v>16.5</v>
      </c>
      <c r="N14" s="36">
        <f t="shared" si="4"/>
        <v>10</v>
      </c>
      <c r="O14" s="21">
        <v>6</v>
      </c>
      <c r="P14" s="6">
        <f t="shared" si="5"/>
        <v>18</v>
      </c>
      <c r="Q14" s="2">
        <f>IF(O14="","-",RANK(Hobby!P14,$P$6:$P$41,1))</f>
        <v>21</v>
      </c>
      <c r="R14" s="2">
        <f t="shared" si="13"/>
        <v>21.5</v>
      </c>
      <c r="S14" s="36">
        <f t="shared" si="6"/>
        <v>2</v>
      </c>
      <c r="T14" s="21">
        <v>8</v>
      </c>
      <c r="U14" s="2">
        <f t="shared" si="7"/>
        <v>24</v>
      </c>
      <c r="V14" s="2">
        <f>IF(T14="","-",RANK(Hobby!U14,$U$6:$U$41,1))</f>
        <v>23</v>
      </c>
      <c r="W14" s="2">
        <f t="shared" si="8"/>
        <v>24.5</v>
      </c>
      <c r="X14" s="37">
        <f t="shared" si="9"/>
        <v>4</v>
      </c>
      <c r="Y14" s="43">
        <v>4.6643518518518514E-5</v>
      </c>
      <c r="Z14" s="2">
        <f t="shared" si="10"/>
        <v>9</v>
      </c>
      <c r="AA14" s="44">
        <f t="shared" si="11"/>
        <v>9.5</v>
      </c>
      <c r="AB14" s="37">
        <f t="shared" si="12"/>
        <v>2</v>
      </c>
      <c r="AC14" s="38">
        <f>IF(Y14="",0,RANK(Hobby!Y14,$Y$6:$Y$41,1))</f>
        <v>9</v>
      </c>
    </row>
    <row r="15" spans="1:29">
      <c r="A15" s="81">
        <f t="shared" si="0"/>
        <v>15</v>
      </c>
      <c r="B15" s="65" t="s">
        <v>165</v>
      </c>
      <c r="C15" s="64" t="s">
        <v>166</v>
      </c>
      <c r="D15" s="57" t="s">
        <v>75</v>
      </c>
      <c r="E15" s="84" t="s">
        <v>76</v>
      </c>
      <c r="F15" s="83">
        <f t="shared" si="1"/>
        <v>66</v>
      </c>
      <c r="H15" s="21">
        <v>2</v>
      </c>
      <c r="I15" s="7"/>
      <c r="J15" s="21">
        <v>1</v>
      </c>
      <c r="K15" s="14">
        <f t="shared" si="2"/>
        <v>2</v>
      </c>
      <c r="L15" s="2">
        <f>IF(J15="","-",RANK(Hobby!K15,$K$6:$K$41,1))</f>
        <v>3</v>
      </c>
      <c r="M15" s="4">
        <f t="shared" si="3"/>
        <v>3.5</v>
      </c>
      <c r="N15" s="36">
        <f t="shared" si="4"/>
        <v>2</v>
      </c>
      <c r="O15" s="21">
        <v>5</v>
      </c>
      <c r="P15" s="6">
        <f t="shared" si="5"/>
        <v>10</v>
      </c>
      <c r="Q15" s="2">
        <f>IF(O15="","-",RANK(Hobby!P15,$P$6:$P$41,1))</f>
        <v>10</v>
      </c>
      <c r="R15" s="2">
        <f t="shared" si="13"/>
        <v>11.5</v>
      </c>
      <c r="S15" s="36">
        <f t="shared" si="6"/>
        <v>4</v>
      </c>
      <c r="T15" s="21">
        <v>33</v>
      </c>
      <c r="U15" s="2">
        <f t="shared" si="7"/>
        <v>66</v>
      </c>
      <c r="V15" s="2">
        <f>IF(T15="","-",RANK(Hobby!U15,$U$6:$U$41,1))</f>
        <v>28</v>
      </c>
      <c r="W15" s="2">
        <f t="shared" si="8"/>
        <v>28</v>
      </c>
      <c r="X15" s="37">
        <f t="shared" si="9"/>
        <v>1</v>
      </c>
      <c r="Y15" s="43">
        <v>6.1921296296296288E-5</v>
      </c>
      <c r="Z15" s="2">
        <f t="shared" si="10"/>
        <v>23</v>
      </c>
      <c r="AA15" s="44">
        <f t="shared" si="11"/>
        <v>23</v>
      </c>
      <c r="AB15" s="37">
        <f t="shared" si="12"/>
        <v>1</v>
      </c>
      <c r="AC15" s="38">
        <f>IF(Y15="",0,RANK(Hobby!Y15,$Y$6:$Y$41,1))</f>
        <v>23</v>
      </c>
    </row>
    <row r="16" spans="1:29">
      <c r="A16" s="81">
        <f t="shared" si="0"/>
        <v>20</v>
      </c>
      <c r="B16" s="65" t="s">
        <v>167</v>
      </c>
      <c r="C16" s="64" t="s">
        <v>168</v>
      </c>
      <c r="D16" s="57" t="s">
        <v>64</v>
      </c>
      <c r="E16" s="84" t="s">
        <v>77</v>
      </c>
      <c r="F16" s="83">
        <f t="shared" si="1"/>
        <v>76</v>
      </c>
      <c r="H16" s="21">
        <v>4</v>
      </c>
      <c r="I16" s="7"/>
      <c r="J16" s="21">
        <v>23</v>
      </c>
      <c r="K16" s="14">
        <f t="shared" si="2"/>
        <v>92</v>
      </c>
      <c r="L16" s="2">
        <f>IF(J16="","-",RANK(Hobby!K16,$K$6:$K$41,1))</f>
        <v>30</v>
      </c>
      <c r="M16" s="4">
        <f t="shared" si="3"/>
        <v>30</v>
      </c>
      <c r="N16" s="36">
        <f t="shared" si="4"/>
        <v>1</v>
      </c>
      <c r="O16" s="21">
        <v>3</v>
      </c>
      <c r="P16" s="6">
        <f t="shared" si="5"/>
        <v>12</v>
      </c>
      <c r="Q16" s="2">
        <f>IF(O16="","-",RANK(Hobby!P16,$P$6:$P$41,1))</f>
        <v>14</v>
      </c>
      <c r="R16" s="2">
        <f t="shared" si="13"/>
        <v>15</v>
      </c>
      <c r="S16" s="36">
        <f t="shared" si="6"/>
        <v>3</v>
      </c>
      <c r="T16" s="21">
        <v>0</v>
      </c>
      <c r="U16" s="2">
        <f t="shared" si="7"/>
        <v>0</v>
      </c>
      <c r="V16" s="2">
        <f>IF(T16="","-",RANK(Hobby!U16,$U$6:$U$41,1))</f>
        <v>1</v>
      </c>
      <c r="W16" s="2">
        <f t="shared" si="8"/>
        <v>5</v>
      </c>
      <c r="X16" s="37">
        <f t="shared" si="9"/>
        <v>9</v>
      </c>
      <c r="Y16" s="43">
        <v>6.9675925925925924E-5</v>
      </c>
      <c r="Z16" s="2">
        <f t="shared" si="10"/>
        <v>26</v>
      </c>
      <c r="AA16" s="44">
        <f t="shared" si="11"/>
        <v>26</v>
      </c>
      <c r="AB16" s="37">
        <f t="shared" si="12"/>
        <v>1</v>
      </c>
      <c r="AC16" s="38">
        <f>IF(Y16="",0,RANK(Hobby!Y16,$Y$6:$Y$41,1))</f>
        <v>26</v>
      </c>
    </row>
    <row r="17" spans="1:29">
      <c r="A17" s="81">
        <f t="shared" si="0"/>
        <v>8</v>
      </c>
      <c r="B17" s="65" t="s">
        <v>193</v>
      </c>
      <c r="C17" s="64" t="s">
        <v>194</v>
      </c>
      <c r="D17" s="57" t="s">
        <v>78</v>
      </c>
      <c r="E17" s="84" t="s">
        <v>79</v>
      </c>
      <c r="F17" s="83">
        <f t="shared" si="1"/>
        <v>46</v>
      </c>
      <c r="H17" s="21">
        <v>2</v>
      </c>
      <c r="I17" s="7"/>
      <c r="J17" s="21">
        <v>3</v>
      </c>
      <c r="K17" s="14">
        <f t="shared" si="2"/>
        <v>6</v>
      </c>
      <c r="L17" s="2">
        <f>IF(J17="","-",RANK(Hobby!K17,$K$6:$K$41,1))</f>
        <v>8</v>
      </c>
      <c r="M17" s="4">
        <f t="shared" si="3"/>
        <v>8.5</v>
      </c>
      <c r="N17" s="36">
        <f t="shared" si="4"/>
        <v>2</v>
      </c>
      <c r="O17" s="21">
        <v>5</v>
      </c>
      <c r="P17" s="6">
        <f t="shared" si="5"/>
        <v>10</v>
      </c>
      <c r="Q17" s="2">
        <f>IF(O17="","-",RANK(Hobby!P17,$P$6:$P$41,1))</f>
        <v>10</v>
      </c>
      <c r="R17" s="2">
        <f t="shared" si="13"/>
        <v>11.5</v>
      </c>
      <c r="S17" s="36">
        <f t="shared" si="6"/>
        <v>4</v>
      </c>
      <c r="T17" s="21">
        <v>0</v>
      </c>
      <c r="U17" s="2">
        <f t="shared" si="7"/>
        <v>0</v>
      </c>
      <c r="V17" s="2">
        <f>IF(T17="","-",RANK(Hobby!U17,$U$6:$U$41,1))</f>
        <v>1</v>
      </c>
      <c r="W17" s="2">
        <f t="shared" si="8"/>
        <v>5</v>
      </c>
      <c r="X17" s="37">
        <f t="shared" si="9"/>
        <v>9</v>
      </c>
      <c r="Y17" s="43">
        <v>5.9259259259259253E-5</v>
      </c>
      <c r="Z17" s="2">
        <f t="shared" si="10"/>
        <v>21</v>
      </c>
      <c r="AA17" s="44">
        <f t="shared" si="11"/>
        <v>21</v>
      </c>
      <c r="AB17" s="37">
        <f t="shared" si="12"/>
        <v>1</v>
      </c>
      <c r="AC17" s="38">
        <f>IF(Y17="",0,RANK(Hobby!Y17,$Y$6:$Y$41,1))</f>
        <v>21</v>
      </c>
    </row>
    <row r="18" spans="1:29">
      <c r="A18" s="81">
        <f t="shared" si="0"/>
        <v>10</v>
      </c>
      <c r="B18" s="65" t="s">
        <v>169</v>
      </c>
      <c r="C18" s="64"/>
      <c r="D18" s="57" t="s">
        <v>66</v>
      </c>
      <c r="E18" s="84" t="s">
        <v>80</v>
      </c>
      <c r="F18" s="83">
        <f t="shared" si="1"/>
        <v>50.5</v>
      </c>
      <c r="H18" s="21">
        <v>4</v>
      </c>
      <c r="I18" s="7"/>
      <c r="J18" s="21">
        <v>2</v>
      </c>
      <c r="K18" s="14">
        <f t="shared" si="2"/>
        <v>8</v>
      </c>
      <c r="L18" s="2">
        <f>IF(J18="","-",RANK(Hobby!K18,$K$6:$K$41,1))</f>
        <v>10</v>
      </c>
      <c r="M18" s="4">
        <f t="shared" si="3"/>
        <v>10.5</v>
      </c>
      <c r="N18" s="36">
        <f t="shared" si="4"/>
        <v>2</v>
      </c>
      <c r="O18" s="21">
        <v>5</v>
      </c>
      <c r="P18" s="6">
        <f t="shared" si="5"/>
        <v>20</v>
      </c>
      <c r="Q18" s="2">
        <f>IF(O18="","-",RANK(Hobby!P18,$P$6:$P$41,1))</f>
        <v>23</v>
      </c>
      <c r="R18" s="2">
        <f t="shared" si="13"/>
        <v>23</v>
      </c>
      <c r="S18" s="36">
        <f t="shared" si="6"/>
        <v>1</v>
      </c>
      <c r="T18" s="21">
        <v>0</v>
      </c>
      <c r="U18" s="2">
        <f t="shared" si="7"/>
        <v>0</v>
      </c>
      <c r="V18" s="2">
        <f>IF(T18="","-",RANK(Hobby!U18,$U$6:$U$41,1))</f>
        <v>1</v>
      </c>
      <c r="W18" s="2">
        <f t="shared" si="8"/>
        <v>5</v>
      </c>
      <c r="X18" s="37">
        <f t="shared" si="9"/>
        <v>9</v>
      </c>
      <c r="Y18" s="43">
        <v>4.8726851851851855E-5</v>
      </c>
      <c r="Z18" s="2">
        <f t="shared" si="10"/>
        <v>12</v>
      </c>
      <c r="AA18" s="44">
        <f t="shared" si="11"/>
        <v>12</v>
      </c>
      <c r="AB18" s="37">
        <f t="shared" si="12"/>
        <v>1</v>
      </c>
      <c r="AC18" s="38">
        <f>IF(Y18="",0,RANK(Hobby!Y18,$Y$6:$Y$41,1))</f>
        <v>12</v>
      </c>
    </row>
    <row r="19" spans="1:29">
      <c r="A19" s="81">
        <f t="shared" si="0"/>
        <v>23</v>
      </c>
      <c r="B19" s="65" t="s">
        <v>170</v>
      </c>
      <c r="C19" s="64" t="s">
        <v>171</v>
      </c>
      <c r="D19" s="57" t="s">
        <v>81</v>
      </c>
      <c r="E19" s="84" t="s">
        <v>82</v>
      </c>
      <c r="F19" s="83">
        <f t="shared" si="1"/>
        <v>82</v>
      </c>
      <c r="H19" s="21">
        <v>3</v>
      </c>
      <c r="I19" s="7"/>
      <c r="J19" s="21">
        <v>11</v>
      </c>
      <c r="K19" s="14">
        <f t="shared" si="2"/>
        <v>33</v>
      </c>
      <c r="L19" s="2">
        <f>IF(J19="","-",RANK(Hobby!K19,$K$6:$K$41,1))</f>
        <v>26</v>
      </c>
      <c r="M19" s="4">
        <f t="shared" si="3"/>
        <v>26.5</v>
      </c>
      <c r="N19" s="36">
        <f t="shared" si="4"/>
        <v>2</v>
      </c>
      <c r="O19" s="21">
        <v>6</v>
      </c>
      <c r="P19" s="6">
        <f t="shared" si="5"/>
        <v>18</v>
      </c>
      <c r="Q19" s="2">
        <f>IF(O19="","-",RANK(Hobby!P19,$P$6:$P$41,1))</f>
        <v>21</v>
      </c>
      <c r="R19" s="2">
        <f t="shared" si="13"/>
        <v>21.5</v>
      </c>
      <c r="S19" s="36">
        <f t="shared" si="6"/>
        <v>2</v>
      </c>
      <c r="T19" s="21">
        <v>1</v>
      </c>
      <c r="U19" s="2">
        <f t="shared" si="7"/>
        <v>3</v>
      </c>
      <c r="V19" s="2">
        <f>IF(T19="","-",RANK(Hobby!U19,$U$6:$U$41,1))</f>
        <v>11</v>
      </c>
      <c r="W19" s="2">
        <f t="shared" si="8"/>
        <v>12</v>
      </c>
      <c r="X19" s="37">
        <f t="shared" si="9"/>
        <v>3</v>
      </c>
      <c r="Y19" s="43">
        <v>6.0995370370370374E-5</v>
      </c>
      <c r="Z19" s="2">
        <f t="shared" si="10"/>
        <v>22</v>
      </c>
      <c r="AA19" s="44">
        <f t="shared" si="11"/>
        <v>22</v>
      </c>
      <c r="AB19" s="37">
        <f t="shared" si="12"/>
        <v>1</v>
      </c>
      <c r="AC19" s="38">
        <f>IF(Y19="",0,RANK(Hobby!Y19,$Y$6:$Y$41,1))</f>
        <v>22</v>
      </c>
    </row>
    <row r="20" spans="1:29">
      <c r="A20" s="81">
        <f t="shared" si="0"/>
        <v>9</v>
      </c>
      <c r="B20" s="65" t="s">
        <v>251</v>
      </c>
      <c r="C20" s="64" t="s">
        <v>252</v>
      </c>
      <c r="D20" s="57" t="s">
        <v>83</v>
      </c>
      <c r="E20" s="84" t="s">
        <v>84</v>
      </c>
      <c r="F20" s="83">
        <f t="shared" si="1"/>
        <v>50</v>
      </c>
      <c r="H20" s="21">
        <v>1</v>
      </c>
      <c r="I20" s="7"/>
      <c r="J20" s="21">
        <v>2</v>
      </c>
      <c r="K20" s="14">
        <f t="shared" si="2"/>
        <v>2</v>
      </c>
      <c r="L20" s="2">
        <f>IF(J20="","-",RANK(Hobby!K20,$K$6:$K$41,1))</f>
        <v>3</v>
      </c>
      <c r="M20" s="4">
        <f t="shared" si="3"/>
        <v>3.5</v>
      </c>
      <c r="N20" s="36">
        <f t="shared" si="4"/>
        <v>2</v>
      </c>
      <c r="O20" s="21">
        <v>10</v>
      </c>
      <c r="P20" s="6">
        <f t="shared" si="5"/>
        <v>10</v>
      </c>
      <c r="Q20" s="2">
        <f>IF(O20="","-",RANK(Hobby!P20,$P$6:$P$41,1))</f>
        <v>10</v>
      </c>
      <c r="R20" s="2">
        <f t="shared" si="13"/>
        <v>11.5</v>
      </c>
      <c r="S20" s="36">
        <f t="shared" si="6"/>
        <v>4</v>
      </c>
      <c r="T20" s="21">
        <v>2</v>
      </c>
      <c r="U20" s="2">
        <f t="shared" si="7"/>
        <v>2</v>
      </c>
      <c r="V20" s="2">
        <f>IF(T20="","-",RANK(Hobby!U20,$U$6:$U$41,1))</f>
        <v>10</v>
      </c>
      <c r="W20" s="2">
        <f t="shared" si="8"/>
        <v>10</v>
      </c>
      <c r="X20" s="37">
        <f t="shared" si="9"/>
        <v>1</v>
      </c>
      <c r="Y20" s="43">
        <v>6.3541666666666662E-5</v>
      </c>
      <c r="Z20" s="2">
        <f t="shared" si="10"/>
        <v>25</v>
      </c>
      <c r="AA20" s="44">
        <f t="shared" si="11"/>
        <v>25</v>
      </c>
      <c r="AB20" s="37">
        <f t="shared" si="12"/>
        <v>1</v>
      </c>
      <c r="AC20" s="38">
        <f>IF(Y20="",0,RANK(Hobby!Y20,$Y$6:$Y$41,1))</f>
        <v>25</v>
      </c>
    </row>
    <row r="21" spans="1:29">
      <c r="A21" s="81">
        <f t="shared" si="0"/>
        <v>32</v>
      </c>
      <c r="B21" s="65" t="s">
        <v>272</v>
      </c>
      <c r="C21" s="64" t="s">
        <v>273</v>
      </c>
      <c r="D21" s="57" t="s">
        <v>86</v>
      </c>
      <c r="E21" s="84" t="s">
        <v>85</v>
      </c>
      <c r="F21" s="83">
        <f t="shared" si="1"/>
        <v>126.5</v>
      </c>
      <c r="H21" s="21">
        <v>1</v>
      </c>
      <c r="I21" s="7"/>
      <c r="J21" s="21">
        <v>1000</v>
      </c>
      <c r="K21" s="14">
        <f t="shared" si="2"/>
        <v>1000</v>
      </c>
      <c r="L21" s="2">
        <f>IF(J21="","-",RANK(Hobby!K21,$K$6:$K$41,1))</f>
        <v>32</v>
      </c>
      <c r="M21" s="4">
        <f t="shared" si="3"/>
        <v>32.5</v>
      </c>
      <c r="N21" s="36">
        <f t="shared" si="4"/>
        <v>2</v>
      </c>
      <c r="O21" s="21">
        <v>1000</v>
      </c>
      <c r="P21" s="6">
        <f t="shared" si="5"/>
        <v>1000</v>
      </c>
      <c r="Q21" s="2">
        <f>IF(O21="","-",RANK(Hobby!P21,$P$6:$P$41,1))</f>
        <v>32</v>
      </c>
      <c r="R21" s="2">
        <f t="shared" si="13"/>
        <v>32.5</v>
      </c>
      <c r="S21" s="36">
        <f t="shared" si="6"/>
        <v>2</v>
      </c>
      <c r="T21" s="21">
        <v>1000</v>
      </c>
      <c r="U21" s="2">
        <f t="shared" si="7"/>
        <v>1000</v>
      </c>
      <c r="V21" s="2">
        <f>IF(T21="","-",RANK(Hobby!U21,$U$6:$U$41,1))</f>
        <v>32</v>
      </c>
      <c r="W21" s="2">
        <f t="shared" si="8"/>
        <v>32.5</v>
      </c>
      <c r="X21" s="37">
        <f t="shared" si="9"/>
        <v>2</v>
      </c>
      <c r="Y21" s="43">
        <v>8.1018518518518516E-5</v>
      </c>
      <c r="Z21" s="2">
        <f t="shared" si="10"/>
        <v>29</v>
      </c>
      <c r="AA21" s="44">
        <f t="shared" si="11"/>
        <v>29</v>
      </c>
      <c r="AB21" s="37">
        <f t="shared" si="12"/>
        <v>1</v>
      </c>
      <c r="AC21" s="38">
        <f>IF(Y21="",0,RANK(Hobby!Y21,$Y$6:$Y$41,1))</f>
        <v>29</v>
      </c>
    </row>
    <row r="22" spans="1:29">
      <c r="A22" s="81">
        <f t="shared" si="0"/>
        <v>11</v>
      </c>
      <c r="B22" s="65" t="s">
        <v>195</v>
      </c>
      <c r="C22" s="64" t="s">
        <v>196</v>
      </c>
      <c r="D22" s="57" t="s">
        <v>64</v>
      </c>
      <c r="E22" s="84" t="s">
        <v>87</v>
      </c>
      <c r="F22" s="83">
        <f t="shared" si="1"/>
        <v>52.5</v>
      </c>
      <c r="H22" s="21">
        <v>4</v>
      </c>
      <c r="I22" s="7"/>
      <c r="J22" s="21">
        <v>3</v>
      </c>
      <c r="K22" s="14">
        <f t="shared" si="2"/>
        <v>12</v>
      </c>
      <c r="L22" s="2">
        <f>IF(J22="","-",RANK(Hobby!K22,$K$6:$K$41,1))</f>
        <v>12</v>
      </c>
      <c r="M22" s="4">
        <f t="shared" si="3"/>
        <v>16.5</v>
      </c>
      <c r="N22" s="36">
        <f t="shared" si="4"/>
        <v>10</v>
      </c>
      <c r="O22" s="21">
        <v>3</v>
      </c>
      <c r="P22" s="6">
        <f t="shared" si="5"/>
        <v>12</v>
      </c>
      <c r="Q22" s="2">
        <f>IF(O22="","-",RANK(Hobby!P22,$P$6:$P$41,1))</f>
        <v>14</v>
      </c>
      <c r="R22" s="2">
        <f t="shared" si="13"/>
        <v>15</v>
      </c>
      <c r="S22" s="36">
        <f t="shared" si="6"/>
        <v>3</v>
      </c>
      <c r="T22" s="21">
        <v>3</v>
      </c>
      <c r="U22" s="2">
        <f t="shared" si="7"/>
        <v>12</v>
      </c>
      <c r="V22" s="2">
        <f>IF(T22="","-",RANK(Hobby!U22,$U$6:$U$41,1))</f>
        <v>18</v>
      </c>
      <c r="W22" s="2">
        <f t="shared" si="8"/>
        <v>19</v>
      </c>
      <c r="X22" s="37">
        <f t="shared" si="9"/>
        <v>3</v>
      </c>
      <c r="Y22" s="43">
        <v>3.7962962962962964E-5</v>
      </c>
      <c r="Z22" s="2">
        <f t="shared" si="10"/>
        <v>2</v>
      </c>
      <c r="AA22" s="44">
        <f t="shared" si="11"/>
        <v>2</v>
      </c>
      <c r="AB22" s="37">
        <f t="shared" si="12"/>
        <v>1</v>
      </c>
      <c r="AC22" s="38">
        <f>IF(Y22="",0,RANK(Hobby!Y22,$Y$6:$Y$41,1))</f>
        <v>2</v>
      </c>
    </row>
    <row r="23" spans="1:29">
      <c r="A23" s="81">
        <f t="shared" si="0"/>
        <v>31</v>
      </c>
      <c r="B23" s="65" t="s">
        <v>197</v>
      </c>
      <c r="C23" s="64"/>
      <c r="D23" s="57" t="s">
        <v>88</v>
      </c>
      <c r="E23" s="84" t="s">
        <v>89</v>
      </c>
      <c r="F23" s="83">
        <f t="shared" si="1"/>
        <v>98</v>
      </c>
      <c r="H23" s="21">
        <v>1</v>
      </c>
      <c r="I23" s="7"/>
      <c r="J23" s="21">
        <v>103</v>
      </c>
      <c r="K23" s="14">
        <f t="shared" si="2"/>
        <v>103</v>
      </c>
      <c r="L23" s="2">
        <f>IF(J23="","-",RANK(Hobby!K23,$K$6:$K$41,1))</f>
        <v>31</v>
      </c>
      <c r="M23" s="4">
        <f t="shared" si="3"/>
        <v>31</v>
      </c>
      <c r="N23" s="36">
        <f t="shared" si="4"/>
        <v>1</v>
      </c>
      <c r="O23" s="21">
        <v>253</v>
      </c>
      <c r="P23" s="6">
        <f t="shared" si="5"/>
        <v>253</v>
      </c>
      <c r="Q23" s="2">
        <f>IF(O23="","-",RANK(Hobby!P23,$P$6:$P$41,1))</f>
        <v>31</v>
      </c>
      <c r="R23" s="2">
        <f t="shared" si="13"/>
        <v>31</v>
      </c>
      <c r="S23" s="36">
        <f t="shared" si="6"/>
        <v>1</v>
      </c>
      <c r="T23" s="21">
        <v>201</v>
      </c>
      <c r="U23" s="2">
        <f t="shared" si="7"/>
        <v>201</v>
      </c>
      <c r="V23" s="2">
        <f>IF(T23="","-",RANK(Hobby!U23,$U$6:$U$41,1))</f>
        <v>30</v>
      </c>
      <c r="W23" s="2">
        <f t="shared" si="8"/>
        <v>30</v>
      </c>
      <c r="X23" s="37">
        <f t="shared" si="9"/>
        <v>1</v>
      </c>
      <c r="Y23" s="43">
        <v>4.0393518518518525E-5</v>
      </c>
      <c r="Z23" s="2">
        <f t="shared" si="10"/>
        <v>6</v>
      </c>
      <c r="AA23" s="44">
        <f t="shared" si="11"/>
        <v>6</v>
      </c>
      <c r="AB23" s="37">
        <f t="shared" si="12"/>
        <v>1</v>
      </c>
      <c r="AC23" s="38">
        <f>IF(Y23="",0,RANK(Hobby!Y23,$Y$6:$Y$41,1))</f>
        <v>6</v>
      </c>
    </row>
    <row r="24" spans="1:29">
      <c r="A24" s="81">
        <f t="shared" si="0"/>
        <v>5</v>
      </c>
      <c r="B24" s="65" t="s">
        <v>198</v>
      </c>
      <c r="C24" s="64" t="s">
        <v>199</v>
      </c>
      <c r="D24" s="57" t="s">
        <v>90</v>
      </c>
      <c r="E24" s="84" t="s">
        <v>91</v>
      </c>
      <c r="F24" s="83">
        <f t="shared" si="1"/>
        <v>35.5</v>
      </c>
      <c r="H24" s="21">
        <v>4</v>
      </c>
      <c r="I24" s="7"/>
      <c r="J24" s="21">
        <v>1</v>
      </c>
      <c r="K24" s="14">
        <f t="shared" si="2"/>
        <v>4</v>
      </c>
      <c r="L24" s="2">
        <f>IF(J24="","-",RANK(Hobby!K24,$K$6:$K$41,1))</f>
        <v>6</v>
      </c>
      <c r="M24" s="4">
        <f t="shared" si="3"/>
        <v>6.5</v>
      </c>
      <c r="N24" s="36">
        <f t="shared" si="4"/>
        <v>2</v>
      </c>
      <c r="O24" s="21">
        <v>1</v>
      </c>
      <c r="P24" s="6">
        <f t="shared" si="5"/>
        <v>4</v>
      </c>
      <c r="Q24" s="2">
        <f>IF(O24="","-",RANK(Hobby!P24,$P$6:$P$41,1))</f>
        <v>8</v>
      </c>
      <c r="R24" s="2">
        <f t="shared" si="13"/>
        <v>8</v>
      </c>
      <c r="S24" s="36">
        <f t="shared" si="6"/>
        <v>1</v>
      </c>
      <c r="T24" s="21">
        <v>0</v>
      </c>
      <c r="U24" s="2">
        <f t="shared" si="7"/>
        <v>0</v>
      </c>
      <c r="V24" s="2">
        <f>IF(T24="","-",RANK(Hobby!U24,$U$6:$U$41,1))</f>
        <v>1</v>
      </c>
      <c r="W24" s="2">
        <f t="shared" si="8"/>
        <v>5</v>
      </c>
      <c r="X24" s="37">
        <f t="shared" si="9"/>
        <v>9</v>
      </c>
      <c r="Y24" s="43">
        <v>5.1041666666666663E-5</v>
      </c>
      <c r="Z24" s="2">
        <f t="shared" si="10"/>
        <v>16</v>
      </c>
      <c r="AA24" s="44">
        <f t="shared" si="11"/>
        <v>16</v>
      </c>
      <c r="AB24" s="37">
        <f t="shared" si="12"/>
        <v>1</v>
      </c>
      <c r="AC24" s="38">
        <f>IF(Y24="",0,RANK(Hobby!Y24,$Y$6:$Y$41,1))</f>
        <v>16</v>
      </c>
    </row>
    <row r="25" spans="1:29">
      <c r="A25" s="81">
        <f t="shared" si="0"/>
        <v>7</v>
      </c>
      <c r="B25" s="65" t="s">
        <v>282</v>
      </c>
      <c r="C25" s="64" t="s">
        <v>283</v>
      </c>
      <c r="D25" s="57" t="s">
        <v>64</v>
      </c>
      <c r="E25" s="84" t="s">
        <v>92</v>
      </c>
      <c r="F25" s="83">
        <f t="shared" si="1"/>
        <v>43.5</v>
      </c>
      <c r="H25" s="21">
        <v>2</v>
      </c>
      <c r="I25" s="7"/>
      <c r="J25" s="21">
        <v>6</v>
      </c>
      <c r="K25" s="14">
        <f t="shared" si="2"/>
        <v>12</v>
      </c>
      <c r="L25" s="2">
        <f>IF(J25="","-",RANK(Hobby!K25,$K$6:$K$41,1))</f>
        <v>12</v>
      </c>
      <c r="M25" s="4">
        <f t="shared" si="3"/>
        <v>16.5</v>
      </c>
      <c r="N25" s="36">
        <f t="shared" si="4"/>
        <v>10</v>
      </c>
      <c r="O25" s="21">
        <v>3</v>
      </c>
      <c r="P25" s="6">
        <f t="shared" si="5"/>
        <v>6</v>
      </c>
      <c r="Q25" s="2">
        <f>IF(O25="","-",RANK(Hobby!P25,$P$6:$P$41,1))</f>
        <v>9</v>
      </c>
      <c r="R25" s="2">
        <f t="shared" si="13"/>
        <v>9</v>
      </c>
      <c r="S25" s="36">
        <f t="shared" si="6"/>
        <v>1</v>
      </c>
      <c r="T25" s="21">
        <v>0</v>
      </c>
      <c r="U25" s="2">
        <f t="shared" si="7"/>
        <v>0</v>
      </c>
      <c r="V25" s="2">
        <f>IF(T25="","-",RANK(Hobby!U25,$U$6:$U$41,1))</f>
        <v>1</v>
      </c>
      <c r="W25" s="2">
        <f t="shared" si="8"/>
        <v>5</v>
      </c>
      <c r="X25" s="37">
        <f t="shared" si="9"/>
        <v>9</v>
      </c>
      <c r="Y25" s="43">
        <v>4.9074074074074075E-5</v>
      </c>
      <c r="Z25" s="2">
        <f t="shared" si="10"/>
        <v>13</v>
      </c>
      <c r="AA25" s="44">
        <f t="shared" si="11"/>
        <v>13</v>
      </c>
      <c r="AB25" s="37">
        <f t="shared" si="12"/>
        <v>1</v>
      </c>
      <c r="AC25" s="38">
        <f>IF(Y25="",0,RANK(Hobby!Y25,$Y$6:$Y$41,1))</f>
        <v>13</v>
      </c>
    </row>
    <row r="26" spans="1:29">
      <c r="A26" s="81">
        <f t="shared" si="0"/>
        <v>2</v>
      </c>
      <c r="B26" s="65" t="s">
        <v>200</v>
      </c>
      <c r="C26" s="64"/>
      <c r="D26" s="57" t="s">
        <v>64</v>
      </c>
      <c r="E26" s="84" t="s">
        <v>93</v>
      </c>
      <c r="F26" s="83">
        <f t="shared" si="1"/>
        <v>29</v>
      </c>
      <c r="H26" s="21">
        <v>4</v>
      </c>
      <c r="I26" s="7"/>
      <c r="J26" s="21">
        <v>3</v>
      </c>
      <c r="K26" s="14">
        <f t="shared" si="2"/>
        <v>12</v>
      </c>
      <c r="L26" s="2">
        <f>IF(J26="","-",RANK(Hobby!K26,$K$6:$K$41,1))</f>
        <v>12</v>
      </c>
      <c r="M26" s="4">
        <f t="shared" si="3"/>
        <v>16.5</v>
      </c>
      <c r="N26" s="36">
        <f t="shared" si="4"/>
        <v>10</v>
      </c>
      <c r="O26" s="21">
        <v>0</v>
      </c>
      <c r="P26" s="6">
        <f t="shared" si="5"/>
        <v>0</v>
      </c>
      <c r="Q26" s="2">
        <f>IF(O26="","-",RANK(Hobby!P26,$P$6:$P$41,1))</f>
        <v>1</v>
      </c>
      <c r="R26" s="2">
        <f t="shared" si="13"/>
        <v>3.5</v>
      </c>
      <c r="S26" s="36">
        <f t="shared" si="6"/>
        <v>6</v>
      </c>
      <c r="T26" s="21">
        <v>0</v>
      </c>
      <c r="U26" s="2">
        <f t="shared" si="7"/>
        <v>0</v>
      </c>
      <c r="V26" s="2">
        <f>IF(T26="","-",RANK(Hobby!U26,$U$6:$U$41,1))</f>
        <v>1</v>
      </c>
      <c r="W26" s="2">
        <f t="shared" si="8"/>
        <v>5</v>
      </c>
      <c r="X26" s="37">
        <f t="shared" si="9"/>
        <v>9</v>
      </c>
      <c r="Y26" s="43">
        <v>3.9930555555555558E-5</v>
      </c>
      <c r="Z26" s="2">
        <f t="shared" si="10"/>
        <v>4</v>
      </c>
      <c r="AA26" s="44">
        <f t="shared" si="11"/>
        <v>4</v>
      </c>
      <c r="AB26" s="37">
        <f t="shared" si="12"/>
        <v>1</v>
      </c>
      <c r="AC26" s="38">
        <f>IF(Y26="",0,RANK(Hobby!Y26,$Y$6:$Y$41,1))</f>
        <v>4</v>
      </c>
    </row>
    <row r="27" spans="1:29">
      <c r="A27" s="81">
        <f t="shared" si="0"/>
        <v>6</v>
      </c>
      <c r="B27" s="65" t="s">
        <v>201</v>
      </c>
      <c r="C27" s="64" t="s">
        <v>202</v>
      </c>
      <c r="D27" s="57" t="s">
        <v>64</v>
      </c>
      <c r="E27" s="84" t="s">
        <v>94</v>
      </c>
      <c r="F27" s="83">
        <f t="shared" si="1"/>
        <v>40</v>
      </c>
      <c r="H27" s="21">
        <v>4</v>
      </c>
      <c r="I27" s="7"/>
      <c r="J27" s="21">
        <v>3</v>
      </c>
      <c r="K27" s="14">
        <f t="shared" si="2"/>
        <v>12</v>
      </c>
      <c r="L27" s="2">
        <f>IF(J27="","-",RANK(Hobby!K27,$K$6:$K$41,1))</f>
        <v>12</v>
      </c>
      <c r="M27" s="4">
        <f t="shared" si="3"/>
        <v>16.5</v>
      </c>
      <c r="N27" s="36">
        <f t="shared" si="4"/>
        <v>10</v>
      </c>
      <c r="O27" s="21">
        <v>0</v>
      </c>
      <c r="P27" s="6">
        <f t="shared" si="5"/>
        <v>0</v>
      </c>
      <c r="Q27" s="2">
        <f>IF(O27="","-",RANK(Hobby!P27,$P$6:$P$41,1))</f>
        <v>1</v>
      </c>
      <c r="R27" s="2">
        <f t="shared" si="13"/>
        <v>3.5</v>
      </c>
      <c r="S27" s="36">
        <f t="shared" si="6"/>
        <v>6</v>
      </c>
      <c r="T27" s="21">
        <v>3</v>
      </c>
      <c r="U27" s="2">
        <f t="shared" si="7"/>
        <v>12</v>
      </c>
      <c r="V27" s="2">
        <f>IF(T27="","-",RANK(Hobby!U27,$U$6:$U$41,1))</f>
        <v>18</v>
      </c>
      <c r="W27" s="2">
        <f t="shared" si="8"/>
        <v>19</v>
      </c>
      <c r="X27" s="37">
        <f t="shared" si="9"/>
        <v>3</v>
      </c>
      <c r="Y27" s="43">
        <v>3.5648148148148149E-5</v>
      </c>
      <c r="Z27" s="2">
        <f t="shared" si="10"/>
        <v>1</v>
      </c>
      <c r="AA27" s="44">
        <f t="shared" si="11"/>
        <v>1</v>
      </c>
      <c r="AB27" s="37">
        <f t="shared" si="12"/>
        <v>1</v>
      </c>
      <c r="AC27" s="38">
        <f>IF(Y27="",0,RANK(Hobby!Y27,$Y$6:$Y$41,1))</f>
        <v>1</v>
      </c>
    </row>
    <row r="28" spans="1:29">
      <c r="A28" s="81">
        <f t="shared" si="0"/>
        <v>28</v>
      </c>
      <c r="B28" s="65" t="s">
        <v>215</v>
      </c>
      <c r="C28" s="64" t="s">
        <v>216</v>
      </c>
      <c r="D28" s="57" t="s">
        <v>95</v>
      </c>
      <c r="E28" s="84" t="s">
        <v>96</v>
      </c>
      <c r="F28" s="83">
        <f t="shared" si="1"/>
        <v>89</v>
      </c>
      <c r="H28" s="21">
        <v>5</v>
      </c>
      <c r="I28" s="7"/>
      <c r="J28" s="21">
        <v>8</v>
      </c>
      <c r="K28" s="14">
        <f t="shared" si="2"/>
        <v>40</v>
      </c>
      <c r="L28" s="2">
        <f>IF(J28="","-",RANK(Hobby!K28,$K$6:$K$41,1))</f>
        <v>28</v>
      </c>
      <c r="M28" s="4">
        <f t="shared" si="3"/>
        <v>28.5</v>
      </c>
      <c r="N28" s="36">
        <f t="shared" si="4"/>
        <v>2</v>
      </c>
      <c r="O28" s="21">
        <v>13</v>
      </c>
      <c r="P28" s="6">
        <f t="shared" si="5"/>
        <v>65</v>
      </c>
      <c r="Q28" s="2">
        <f>IF(O28="","-",RANK(Hobby!P28,$P$6:$P$41,1))</f>
        <v>29</v>
      </c>
      <c r="R28" s="2">
        <f t="shared" si="13"/>
        <v>29</v>
      </c>
      <c r="S28" s="36">
        <f t="shared" si="6"/>
        <v>1</v>
      </c>
      <c r="T28" s="21">
        <v>2</v>
      </c>
      <c r="U28" s="2">
        <f t="shared" si="7"/>
        <v>10</v>
      </c>
      <c r="V28" s="2">
        <f>IF(T28="","-",RANK(Hobby!U28,$U$6:$U$41,1))</f>
        <v>17</v>
      </c>
      <c r="W28" s="2">
        <f t="shared" si="8"/>
        <v>17</v>
      </c>
      <c r="X28" s="37">
        <f t="shared" si="9"/>
        <v>1</v>
      </c>
      <c r="Y28" s="43">
        <v>5.0810185185185176E-5</v>
      </c>
      <c r="Z28" s="2">
        <f t="shared" si="10"/>
        <v>14</v>
      </c>
      <c r="AA28" s="44">
        <f t="shared" si="11"/>
        <v>14.5</v>
      </c>
      <c r="AB28" s="37">
        <f t="shared" si="12"/>
        <v>2</v>
      </c>
      <c r="AC28" s="38">
        <f>IF(Y28="",0,RANK(Hobby!Y28,$Y$6:$Y$41,1))</f>
        <v>14</v>
      </c>
    </row>
    <row r="29" spans="1:29">
      <c r="A29" s="81">
        <f t="shared" si="0"/>
        <v>25</v>
      </c>
      <c r="B29" s="65" t="s">
        <v>203</v>
      </c>
      <c r="C29" s="64" t="s">
        <v>204</v>
      </c>
      <c r="D29" s="57" t="s">
        <v>205</v>
      </c>
      <c r="E29" s="84" t="s">
        <v>97</v>
      </c>
      <c r="F29" s="83">
        <f t="shared" si="1"/>
        <v>82.5</v>
      </c>
      <c r="H29" s="21">
        <v>3</v>
      </c>
      <c r="I29" s="7"/>
      <c r="J29" s="21">
        <v>6</v>
      </c>
      <c r="K29" s="14">
        <f t="shared" si="2"/>
        <v>18</v>
      </c>
      <c r="L29" s="2">
        <f>IF(J29="","-",RANK(Hobby!K29,$K$6:$K$41,1))</f>
        <v>23</v>
      </c>
      <c r="M29" s="4">
        <f t="shared" si="3"/>
        <v>23.5</v>
      </c>
      <c r="N29" s="36">
        <f t="shared" si="4"/>
        <v>2</v>
      </c>
      <c r="O29" s="21">
        <v>50</v>
      </c>
      <c r="P29" s="6">
        <f t="shared" si="5"/>
        <v>150</v>
      </c>
      <c r="Q29" s="2">
        <f>IF(O29="","-",RANK(Hobby!P29,$P$6:$P$41,1))</f>
        <v>30</v>
      </c>
      <c r="R29" s="2">
        <f t="shared" si="13"/>
        <v>30</v>
      </c>
      <c r="S29" s="36">
        <f t="shared" si="6"/>
        <v>1</v>
      </c>
      <c r="T29" s="21">
        <v>2</v>
      </c>
      <c r="U29" s="2">
        <f t="shared" si="7"/>
        <v>6</v>
      </c>
      <c r="V29" s="2">
        <f>IF(T29="","-",RANK(Hobby!U29,$U$6:$U$41,1))</f>
        <v>14</v>
      </c>
      <c r="W29" s="2">
        <f t="shared" si="8"/>
        <v>14.5</v>
      </c>
      <c r="X29" s="37">
        <f t="shared" si="9"/>
        <v>2</v>
      </c>
      <c r="Y29" s="43">
        <v>5.0810185185185176E-5</v>
      </c>
      <c r="Z29" s="2">
        <f t="shared" si="10"/>
        <v>14</v>
      </c>
      <c r="AA29" s="44">
        <f t="shared" si="11"/>
        <v>14.5</v>
      </c>
      <c r="AB29" s="37">
        <f t="shared" si="12"/>
        <v>2</v>
      </c>
      <c r="AC29" s="38">
        <f>IF(Y29="",0,RANK(Hobby!Y29,$Y$6:$Y$41,1))</f>
        <v>14</v>
      </c>
    </row>
    <row r="30" spans="1:29">
      <c r="A30" s="81">
        <f t="shared" si="0"/>
        <v>25</v>
      </c>
      <c r="B30" s="65" t="s">
        <v>172</v>
      </c>
      <c r="C30" s="64" t="s">
        <v>173</v>
      </c>
      <c r="D30" s="86" t="s">
        <v>98</v>
      </c>
      <c r="E30" s="84" t="s">
        <v>99</v>
      </c>
      <c r="F30" s="83">
        <f t="shared" si="1"/>
        <v>82.5</v>
      </c>
      <c r="H30" s="21">
        <v>4</v>
      </c>
      <c r="I30" s="7"/>
      <c r="J30" s="21">
        <v>3</v>
      </c>
      <c r="K30" s="14">
        <f t="shared" si="2"/>
        <v>12</v>
      </c>
      <c r="L30" s="2">
        <f>IF(J30="","-",RANK(Hobby!K30,$K$6:$K$41,1))</f>
        <v>12</v>
      </c>
      <c r="M30" s="4">
        <f t="shared" si="3"/>
        <v>16.5</v>
      </c>
      <c r="N30" s="36">
        <f t="shared" si="4"/>
        <v>10</v>
      </c>
      <c r="O30" s="21">
        <v>10</v>
      </c>
      <c r="P30" s="6">
        <f t="shared" si="5"/>
        <v>40</v>
      </c>
      <c r="Q30" s="2">
        <f>IF(O30="","-",RANK(Hobby!P30,$P$6:$P$41,1))</f>
        <v>27</v>
      </c>
      <c r="R30" s="2">
        <f t="shared" si="13"/>
        <v>27</v>
      </c>
      <c r="S30" s="36">
        <f t="shared" si="6"/>
        <v>1</v>
      </c>
      <c r="T30" s="21">
        <v>3</v>
      </c>
      <c r="U30" s="2">
        <f t="shared" si="7"/>
        <v>12</v>
      </c>
      <c r="V30" s="2">
        <f>IF(T30="","-",RANK(Hobby!U30,$U$6:$U$41,1))</f>
        <v>18</v>
      </c>
      <c r="W30" s="2">
        <f t="shared" si="8"/>
        <v>19</v>
      </c>
      <c r="X30" s="37">
        <f t="shared" si="9"/>
        <v>3</v>
      </c>
      <c r="Y30" s="43">
        <v>5.8796296296296293E-5</v>
      </c>
      <c r="Z30" s="2">
        <f t="shared" si="10"/>
        <v>20</v>
      </c>
      <c r="AA30" s="44">
        <f t="shared" si="11"/>
        <v>20</v>
      </c>
      <c r="AB30" s="37">
        <f t="shared" si="12"/>
        <v>1</v>
      </c>
      <c r="AC30" s="38">
        <f>IF(Y30="",0,RANK(Hobby!Y30,$Y$6:$Y$41,1))</f>
        <v>20</v>
      </c>
    </row>
    <row r="31" spans="1:29">
      <c r="A31" s="81">
        <f t="shared" si="0"/>
        <v>14</v>
      </c>
      <c r="B31" s="65" t="s">
        <v>206</v>
      </c>
      <c r="C31" s="64" t="s">
        <v>207</v>
      </c>
      <c r="D31" s="57" t="s">
        <v>100</v>
      </c>
      <c r="E31" s="84" t="s">
        <v>101</v>
      </c>
      <c r="F31" s="83">
        <f t="shared" si="1"/>
        <v>61</v>
      </c>
      <c r="H31" s="21">
        <v>3</v>
      </c>
      <c r="I31" s="7"/>
      <c r="J31" s="21">
        <v>2</v>
      </c>
      <c r="K31" s="14">
        <f t="shared" si="2"/>
        <v>6</v>
      </c>
      <c r="L31" s="2">
        <f>IF(J31="","-",RANK(Hobby!K31,$K$6:$K$41,1))</f>
        <v>8</v>
      </c>
      <c r="M31" s="4">
        <f t="shared" si="3"/>
        <v>8.5</v>
      </c>
      <c r="N31" s="36">
        <f t="shared" si="4"/>
        <v>2</v>
      </c>
      <c r="O31" s="21">
        <v>5</v>
      </c>
      <c r="P31" s="6">
        <f t="shared" si="5"/>
        <v>15</v>
      </c>
      <c r="Q31" s="2">
        <f>IF(O31="","-",RANK(Hobby!P31,$P$6:$P$41,1))</f>
        <v>17</v>
      </c>
      <c r="R31" s="2">
        <f t="shared" si="13"/>
        <v>18.5</v>
      </c>
      <c r="S31" s="36">
        <f t="shared" si="6"/>
        <v>4</v>
      </c>
      <c r="T31" s="21">
        <v>3</v>
      </c>
      <c r="U31" s="2">
        <f t="shared" si="7"/>
        <v>9</v>
      </c>
      <c r="V31" s="2">
        <f>IF(T31="","-",RANK(Hobby!U31,$U$6:$U$41,1))</f>
        <v>16</v>
      </c>
      <c r="W31" s="2">
        <f t="shared" si="8"/>
        <v>16</v>
      </c>
      <c r="X31" s="37">
        <f t="shared" si="9"/>
        <v>1</v>
      </c>
      <c r="Y31" s="43">
        <v>5.2083333333333337E-5</v>
      </c>
      <c r="Z31" s="2">
        <f t="shared" si="10"/>
        <v>18</v>
      </c>
      <c r="AA31" s="44">
        <f t="shared" si="11"/>
        <v>18</v>
      </c>
      <c r="AB31" s="37">
        <f t="shared" si="12"/>
        <v>1</v>
      </c>
      <c r="AC31" s="38">
        <f>IF(Y31="",0,RANK(Hobby!Y31,$Y$6:$Y$41,1))</f>
        <v>18</v>
      </c>
    </row>
    <row r="32" spans="1:29">
      <c r="A32" s="81">
        <f t="shared" si="0"/>
        <v>27</v>
      </c>
      <c r="B32" s="65" t="s">
        <v>243</v>
      </c>
      <c r="C32" s="64"/>
      <c r="D32" s="57" t="s">
        <v>98</v>
      </c>
      <c r="E32" s="84" t="s">
        <v>102</v>
      </c>
      <c r="F32" s="83">
        <f t="shared" si="1"/>
        <v>88</v>
      </c>
      <c r="H32" s="21">
        <v>4</v>
      </c>
      <c r="I32" s="7"/>
      <c r="J32" s="21">
        <v>2</v>
      </c>
      <c r="K32" s="14">
        <f t="shared" si="2"/>
        <v>8</v>
      </c>
      <c r="L32" s="2">
        <f>IF(J32="","-",RANK(Hobby!K32,$K$6:$K$41,1))</f>
        <v>10</v>
      </c>
      <c r="M32" s="4">
        <f t="shared" si="3"/>
        <v>10.5</v>
      </c>
      <c r="N32" s="36">
        <f t="shared" si="4"/>
        <v>2</v>
      </c>
      <c r="O32" s="21">
        <v>6</v>
      </c>
      <c r="P32" s="6">
        <f t="shared" si="5"/>
        <v>24</v>
      </c>
      <c r="Q32" s="2">
        <f>IF(O32="","-",RANK(Hobby!P32,$P$6:$P$41,1))</f>
        <v>24</v>
      </c>
      <c r="R32" s="2">
        <f t="shared" si="13"/>
        <v>25</v>
      </c>
      <c r="S32" s="36">
        <f t="shared" si="6"/>
        <v>3</v>
      </c>
      <c r="T32" s="21">
        <v>6</v>
      </c>
      <c r="U32" s="2">
        <f t="shared" si="7"/>
        <v>24</v>
      </c>
      <c r="V32" s="2">
        <f>IF(T32="","-",RANK(Hobby!U32,$U$6:$U$41,1))</f>
        <v>23</v>
      </c>
      <c r="W32" s="2">
        <f t="shared" si="8"/>
        <v>24.5</v>
      </c>
      <c r="X32" s="37">
        <f t="shared" si="9"/>
        <v>4</v>
      </c>
      <c r="Y32" s="43">
        <v>7.1527777777777765E-5</v>
      </c>
      <c r="Z32" s="2">
        <f t="shared" si="10"/>
        <v>28</v>
      </c>
      <c r="AA32" s="44">
        <f t="shared" si="11"/>
        <v>28</v>
      </c>
      <c r="AB32" s="37">
        <f t="shared" si="12"/>
        <v>1</v>
      </c>
      <c r="AC32" s="38">
        <f>IF(Y32="",0,RANK(Hobby!Y32,$Y$6:$Y$41,1))</f>
        <v>28</v>
      </c>
    </row>
    <row r="33" spans="1:29">
      <c r="A33" s="81">
        <f t="shared" si="0"/>
        <v>3</v>
      </c>
      <c r="B33" s="65" t="s">
        <v>208</v>
      </c>
      <c r="C33" s="64" t="s">
        <v>209</v>
      </c>
      <c r="D33" s="57" t="s">
        <v>86</v>
      </c>
      <c r="E33" s="84" t="s">
        <v>103</v>
      </c>
      <c r="F33" s="83">
        <f t="shared" si="1"/>
        <v>30</v>
      </c>
      <c r="H33" s="21">
        <v>3</v>
      </c>
      <c r="I33" s="7"/>
      <c r="J33" s="21">
        <v>0</v>
      </c>
      <c r="K33" s="14">
        <f t="shared" si="2"/>
        <v>0</v>
      </c>
      <c r="L33" s="2">
        <f>IF(J33="","-",RANK(Hobby!K33,$K$6:$K$41,1))</f>
        <v>1</v>
      </c>
      <c r="M33" s="4">
        <f t="shared" si="3"/>
        <v>1.5</v>
      </c>
      <c r="N33" s="36">
        <f t="shared" si="4"/>
        <v>2</v>
      </c>
      <c r="O33" s="21">
        <v>5</v>
      </c>
      <c r="P33" s="6">
        <f t="shared" si="5"/>
        <v>15</v>
      </c>
      <c r="Q33" s="2">
        <f>IF(O33="","-",RANK(Hobby!P33,$P$6:$P$41,1))</f>
        <v>17</v>
      </c>
      <c r="R33" s="2">
        <f t="shared" si="13"/>
        <v>18.5</v>
      </c>
      <c r="S33" s="36">
        <f t="shared" si="6"/>
        <v>4</v>
      </c>
      <c r="T33" s="21">
        <v>0</v>
      </c>
      <c r="U33" s="2">
        <f t="shared" si="7"/>
        <v>0</v>
      </c>
      <c r="V33" s="2">
        <f>IF(T33="","-",RANK(Hobby!U33,$U$6:$U$41,1))</f>
        <v>1</v>
      </c>
      <c r="W33" s="2">
        <f t="shared" si="8"/>
        <v>5</v>
      </c>
      <c r="X33" s="37">
        <f t="shared" si="9"/>
        <v>9</v>
      </c>
      <c r="Y33" s="60">
        <v>4.0162037037037031E-5</v>
      </c>
      <c r="Z33" s="2">
        <f t="shared" si="10"/>
        <v>5</v>
      </c>
      <c r="AA33" s="44">
        <f t="shared" si="11"/>
        <v>5</v>
      </c>
      <c r="AB33" s="37">
        <f t="shared" si="12"/>
        <v>1</v>
      </c>
      <c r="AC33" s="38">
        <f>IF(Y33="",0,RANK(Hobby!Y33,$Y$6:$Y$41,1))</f>
        <v>5</v>
      </c>
    </row>
    <row r="34" spans="1:29">
      <c r="A34" s="81">
        <f t="shared" si="0"/>
        <v>34</v>
      </c>
      <c r="B34" s="87" t="s">
        <v>280</v>
      </c>
      <c r="C34" s="64"/>
      <c r="D34" s="57" t="s">
        <v>104</v>
      </c>
      <c r="E34" s="84" t="s">
        <v>105</v>
      </c>
      <c r="F34" s="83">
        <f t="shared" si="1"/>
        <v>136.5</v>
      </c>
      <c r="H34" s="21">
        <v>2</v>
      </c>
      <c r="I34" s="7"/>
      <c r="J34" s="21">
        <v>1000</v>
      </c>
      <c r="K34" s="14">
        <f t="shared" si="2"/>
        <v>2000</v>
      </c>
      <c r="L34" s="2">
        <f>IF(J34="","-",RANK(Hobby!K34,$K$6:$K$41,1))</f>
        <v>34</v>
      </c>
      <c r="M34" s="4">
        <f t="shared" si="3"/>
        <v>34.5</v>
      </c>
      <c r="N34" s="36">
        <f t="shared" si="4"/>
        <v>2</v>
      </c>
      <c r="O34" s="21">
        <v>1000</v>
      </c>
      <c r="P34" s="6">
        <f t="shared" si="5"/>
        <v>2000</v>
      </c>
      <c r="Q34" s="2">
        <f>IF(O34="","-",RANK(Hobby!P34,$P$6:$P$41,1))</f>
        <v>34</v>
      </c>
      <c r="R34" s="2">
        <f t="shared" si="13"/>
        <v>34.5</v>
      </c>
      <c r="S34" s="36">
        <f t="shared" si="6"/>
        <v>2</v>
      </c>
      <c r="T34" s="21">
        <v>1000</v>
      </c>
      <c r="U34" s="2">
        <f t="shared" si="7"/>
        <v>2000</v>
      </c>
      <c r="V34" s="2">
        <f>IF(T34="","-",RANK(Hobby!U34,$U$6:$U$41,1))</f>
        <v>34</v>
      </c>
      <c r="W34" s="2">
        <f t="shared" si="8"/>
        <v>34.5</v>
      </c>
      <c r="X34" s="37">
        <f t="shared" si="9"/>
        <v>2</v>
      </c>
      <c r="Y34" s="43">
        <v>6.9444444444444447E-4</v>
      </c>
      <c r="Z34" s="2">
        <f t="shared" si="10"/>
        <v>31</v>
      </c>
      <c r="AA34" s="44">
        <f t="shared" si="11"/>
        <v>33</v>
      </c>
      <c r="AB34" s="37">
        <f t="shared" si="12"/>
        <v>5</v>
      </c>
      <c r="AC34" s="38">
        <f>IF(Y34="",0,RANK(Hobby!Y34,$Y$6:$Y$41,1))</f>
        <v>31</v>
      </c>
    </row>
    <row r="35" spans="1:29">
      <c r="A35" s="81">
        <f t="shared" si="0"/>
        <v>34</v>
      </c>
      <c r="B35" s="87" t="s">
        <v>280</v>
      </c>
      <c r="C35" s="64"/>
      <c r="D35" s="57" t="s">
        <v>98</v>
      </c>
      <c r="E35" s="84" t="s">
        <v>106</v>
      </c>
      <c r="F35" s="83">
        <f t="shared" si="1"/>
        <v>136.5</v>
      </c>
      <c r="H35" s="21">
        <v>2</v>
      </c>
      <c r="I35" s="7"/>
      <c r="J35" s="21">
        <v>1000</v>
      </c>
      <c r="K35" s="14">
        <f t="shared" si="2"/>
        <v>2000</v>
      </c>
      <c r="L35" s="2">
        <f>IF(J35="","-",RANK(Hobby!K35,$K$6:$K$41,1))</f>
        <v>34</v>
      </c>
      <c r="M35" s="4">
        <f t="shared" si="3"/>
        <v>34.5</v>
      </c>
      <c r="N35" s="36">
        <f t="shared" si="4"/>
        <v>2</v>
      </c>
      <c r="O35" s="21">
        <v>1000</v>
      </c>
      <c r="P35" s="6">
        <f t="shared" si="5"/>
        <v>2000</v>
      </c>
      <c r="Q35" s="2">
        <f>IF(O35="","-",RANK(Hobby!P35,$P$6:$P$41,1))</f>
        <v>34</v>
      </c>
      <c r="R35" s="2">
        <f t="shared" si="13"/>
        <v>34.5</v>
      </c>
      <c r="S35" s="36">
        <f t="shared" si="6"/>
        <v>2</v>
      </c>
      <c r="T35" s="21">
        <v>1000</v>
      </c>
      <c r="U35" s="2">
        <f t="shared" si="7"/>
        <v>2000</v>
      </c>
      <c r="V35" s="2">
        <f>IF(T35="","-",RANK(Hobby!U35,$U$6:$U$41,1))</f>
        <v>34</v>
      </c>
      <c r="W35" s="2">
        <f t="shared" si="8"/>
        <v>34.5</v>
      </c>
      <c r="X35" s="37">
        <f t="shared" si="9"/>
        <v>2</v>
      </c>
      <c r="Y35" s="43">
        <v>6.9444444444444447E-4</v>
      </c>
      <c r="Z35" s="2">
        <f t="shared" si="10"/>
        <v>31</v>
      </c>
      <c r="AA35" s="44">
        <f t="shared" si="11"/>
        <v>33</v>
      </c>
      <c r="AB35" s="37">
        <f t="shared" si="12"/>
        <v>5</v>
      </c>
      <c r="AC35" s="38">
        <f>IF(Y35="",0,RANK(Hobby!Y35,$Y$6:$Y$41,1))</f>
        <v>31</v>
      </c>
    </row>
    <row r="36" spans="1:29">
      <c r="A36" s="81">
        <f t="shared" si="0"/>
        <v>18</v>
      </c>
      <c r="B36" s="59" t="s">
        <v>249</v>
      </c>
      <c r="C36" s="57" t="s">
        <v>250</v>
      </c>
      <c r="D36" s="57" t="s">
        <v>78</v>
      </c>
      <c r="E36" s="84" t="s">
        <v>107</v>
      </c>
      <c r="F36" s="83">
        <f t="shared" si="1"/>
        <v>72.5</v>
      </c>
      <c r="H36" s="22">
        <v>2</v>
      </c>
      <c r="I36" s="7"/>
      <c r="J36" s="22">
        <v>9</v>
      </c>
      <c r="K36" s="14">
        <f t="shared" si="2"/>
        <v>18</v>
      </c>
      <c r="L36" s="2">
        <f>IF(J36="","-",RANK(Hobby!K36,$K$6:$K$41,1))</f>
        <v>23</v>
      </c>
      <c r="M36" s="4">
        <f t="shared" si="3"/>
        <v>23.5</v>
      </c>
      <c r="N36" s="36">
        <f t="shared" si="4"/>
        <v>2</v>
      </c>
      <c r="O36" s="22">
        <v>12</v>
      </c>
      <c r="P36" s="6">
        <f t="shared" si="5"/>
        <v>24</v>
      </c>
      <c r="Q36" s="2">
        <f>IF(O36="","-",RANK(Hobby!P36,$P$6:$P$41,1))</f>
        <v>24</v>
      </c>
      <c r="R36" s="2">
        <f t="shared" si="13"/>
        <v>25</v>
      </c>
      <c r="S36" s="36">
        <f t="shared" si="6"/>
        <v>3</v>
      </c>
      <c r="T36" s="22">
        <v>10</v>
      </c>
      <c r="U36" s="2">
        <f t="shared" si="7"/>
        <v>20</v>
      </c>
      <c r="V36" s="2">
        <f>IF(T36="","-",RANK(Hobby!U36,$U$6:$U$41,1))</f>
        <v>21</v>
      </c>
      <c r="W36" s="2">
        <f t="shared" si="8"/>
        <v>21</v>
      </c>
      <c r="X36" s="37">
        <f t="shared" si="9"/>
        <v>1</v>
      </c>
      <c r="Y36" s="31">
        <v>3.9351851851851851E-5</v>
      </c>
      <c r="Z36" s="2">
        <f t="shared" si="10"/>
        <v>3</v>
      </c>
      <c r="AA36" s="44">
        <f t="shared" si="11"/>
        <v>3</v>
      </c>
      <c r="AB36" s="37">
        <f t="shared" si="12"/>
        <v>1</v>
      </c>
      <c r="AC36" s="38">
        <f>IF(Y36="",0,RANK(Hobby!Y36,$Y$6:$Y$41,1))</f>
        <v>3</v>
      </c>
    </row>
    <row r="37" spans="1:29">
      <c r="A37" s="81">
        <f t="shared" si="0"/>
        <v>19</v>
      </c>
      <c r="B37" s="59" t="s">
        <v>248</v>
      </c>
      <c r="C37" s="57" t="s">
        <v>248</v>
      </c>
      <c r="D37" s="57" t="s">
        <v>100</v>
      </c>
      <c r="E37" s="84" t="s">
        <v>108</v>
      </c>
      <c r="F37" s="83">
        <f t="shared" si="1"/>
        <v>74</v>
      </c>
      <c r="H37" s="22">
        <v>3</v>
      </c>
      <c r="I37" s="7"/>
      <c r="J37" s="22">
        <v>11</v>
      </c>
      <c r="K37" s="14">
        <f t="shared" si="2"/>
        <v>33</v>
      </c>
      <c r="L37" s="2">
        <f>IF(J37="","-",RANK(Hobby!K37,$K$6:$K$41,1))</f>
        <v>26</v>
      </c>
      <c r="M37" s="4">
        <f t="shared" si="3"/>
        <v>26.5</v>
      </c>
      <c r="N37" s="36">
        <f t="shared" si="4"/>
        <v>2</v>
      </c>
      <c r="O37" s="22">
        <v>5</v>
      </c>
      <c r="P37" s="6">
        <f t="shared" si="5"/>
        <v>15</v>
      </c>
      <c r="Q37" s="2">
        <f>IF(O37="","-",RANK(Hobby!P37,$P$6:$P$41,1))</f>
        <v>17</v>
      </c>
      <c r="R37" s="2">
        <f t="shared" si="13"/>
        <v>18.5</v>
      </c>
      <c r="S37" s="36">
        <f t="shared" si="6"/>
        <v>4</v>
      </c>
      <c r="T37" s="22">
        <v>1</v>
      </c>
      <c r="U37" s="2">
        <f t="shared" si="7"/>
        <v>3</v>
      </c>
      <c r="V37" s="2">
        <f>IF(T37="","-",RANK(Hobby!U37,$U$6:$U$41,1))</f>
        <v>11</v>
      </c>
      <c r="W37" s="2">
        <f t="shared" si="8"/>
        <v>12</v>
      </c>
      <c r="X37" s="37">
        <f t="shared" si="9"/>
        <v>3</v>
      </c>
      <c r="Y37" s="31">
        <v>5.1273148148148143E-5</v>
      </c>
      <c r="Z37" s="2">
        <f t="shared" si="10"/>
        <v>17</v>
      </c>
      <c r="AA37" s="44">
        <f t="shared" si="11"/>
        <v>17</v>
      </c>
      <c r="AB37" s="37">
        <f t="shared" si="12"/>
        <v>1</v>
      </c>
      <c r="AC37" s="38">
        <f>IF(Y37="",0,RANK(Hobby!Y37,$Y$6:$Y$41,1))</f>
        <v>17</v>
      </c>
    </row>
    <row r="38" spans="1:29">
      <c r="A38" s="81">
        <f t="shared" si="0"/>
        <v>20</v>
      </c>
      <c r="B38" s="65" t="s">
        <v>210</v>
      </c>
      <c r="C38" s="57"/>
      <c r="D38" s="57" t="s">
        <v>109</v>
      </c>
      <c r="E38" s="84" t="s">
        <v>110</v>
      </c>
      <c r="F38" s="83">
        <f t="shared" si="1"/>
        <v>76</v>
      </c>
      <c r="H38" s="22">
        <v>3</v>
      </c>
      <c r="I38" s="7"/>
      <c r="J38" s="22">
        <v>4</v>
      </c>
      <c r="K38" s="14">
        <f t="shared" si="2"/>
        <v>12</v>
      </c>
      <c r="L38" s="2">
        <f>IF(J38="","-",RANK(Hobby!K38,$K$6:$K$41,1))</f>
        <v>12</v>
      </c>
      <c r="M38" s="4">
        <f t="shared" si="3"/>
        <v>16.5</v>
      </c>
      <c r="N38" s="36">
        <f t="shared" si="4"/>
        <v>10</v>
      </c>
      <c r="O38" s="22">
        <v>5</v>
      </c>
      <c r="P38" s="6">
        <f t="shared" si="5"/>
        <v>15</v>
      </c>
      <c r="Q38" s="2">
        <f>IF(O38="","-",RANK(Hobby!P38,$P$6:$P$41,1))</f>
        <v>17</v>
      </c>
      <c r="R38" s="2">
        <f t="shared" si="13"/>
        <v>18.5</v>
      </c>
      <c r="S38" s="36">
        <f t="shared" si="6"/>
        <v>4</v>
      </c>
      <c r="T38" s="22">
        <v>7</v>
      </c>
      <c r="U38" s="2">
        <f t="shared" si="7"/>
        <v>21</v>
      </c>
      <c r="V38" s="2">
        <f>IF(T38="","-",RANK(Hobby!U38,$U$6:$U$41,1))</f>
        <v>22</v>
      </c>
      <c r="W38" s="2">
        <f t="shared" si="8"/>
        <v>22</v>
      </c>
      <c r="X38" s="37">
        <f t="shared" si="9"/>
        <v>1</v>
      </c>
      <c r="Y38" s="31">
        <v>5.2430555555555557E-5</v>
      </c>
      <c r="Z38" s="2">
        <f t="shared" si="10"/>
        <v>19</v>
      </c>
      <c r="AA38" s="44">
        <f t="shared" si="11"/>
        <v>19</v>
      </c>
      <c r="AB38" s="37">
        <f t="shared" si="12"/>
        <v>1</v>
      </c>
      <c r="AC38" s="38">
        <f>IF(Y38="",0,RANK(Hobby!Y38,$Y$6:$Y$41,1))</f>
        <v>19</v>
      </c>
    </row>
    <row r="39" spans="1:29">
      <c r="A39" s="81">
        <f t="shared" si="0"/>
        <v>33</v>
      </c>
      <c r="B39" s="87" t="s">
        <v>280</v>
      </c>
      <c r="C39" s="57"/>
      <c r="D39" s="57" t="s">
        <v>86</v>
      </c>
      <c r="E39" s="84" t="s">
        <v>111</v>
      </c>
      <c r="F39" s="83">
        <f t="shared" si="1"/>
        <v>130.5</v>
      </c>
      <c r="H39" s="22">
        <v>1</v>
      </c>
      <c r="I39" s="7"/>
      <c r="J39" s="22">
        <v>1000</v>
      </c>
      <c r="K39" s="14">
        <f t="shared" si="2"/>
        <v>1000</v>
      </c>
      <c r="L39" s="2">
        <f>IF(J39="","-",RANK(Hobby!K39,$K$6:$K$41,1))</f>
        <v>32</v>
      </c>
      <c r="M39" s="4">
        <f t="shared" si="3"/>
        <v>32.5</v>
      </c>
      <c r="N39" s="36">
        <f t="shared" si="4"/>
        <v>2</v>
      </c>
      <c r="O39" s="22">
        <v>1000</v>
      </c>
      <c r="P39" s="6">
        <f t="shared" si="5"/>
        <v>1000</v>
      </c>
      <c r="Q39" s="2">
        <f>IF(O39="","-",RANK(Hobby!P39,$P$6:$P$41,1))</f>
        <v>32</v>
      </c>
      <c r="R39" s="2">
        <f t="shared" si="13"/>
        <v>32.5</v>
      </c>
      <c r="S39" s="36">
        <f t="shared" si="6"/>
        <v>2</v>
      </c>
      <c r="T39" s="22">
        <v>1000</v>
      </c>
      <c r="U39" s="2">
        <f t="shared" si="7"/>
        <v>1000</v>
      </c>
      <c r="V39" s="2">
        <f>IF(T39="","-",RANK(Hobby!U39,$U$6:$U$41,1))</f>
        <v>32</v>
      </c>
      <c r="W39" s="2">
        <f t="shared" si="8"/>
        <v>32.5</v>
      </c>
      <c r="X39" s="37">
        <f t="shared" si="9"/>
        <v>2</v>
      </c>
      <c r="Y39" s="31">
        <v>6.9444444444444447E-4</v>
      </c>
      <c r="Z39" s="2">
        <f t="shared" si="10"/>
        <v>31</v>
      </c>
      <c r="AA39" s="44">
        <f t="shared" si="11"/>
        <v>33</v>
      </c>
      <c r="AB39" s="37">
        <f t="shared" si="12"/>
        <v>5</v>
      </c>
      <c r="AC39" s="38">
        <f>IF(Y39="",0,RANK(Hobby!Y39,$Y$6:$Y$41,1))</f>
        <v>31</v>
      </c>
    </row>
    <row r="40" spans="1:29">
      <c r="A40" s="81">
        <f t="shared" si="0"/>
        <v>12</v>
      </c>
      <c r="B40" s="59" t="s">
        <v>211</v>
      </c>
      <c r="C40" s="57" t="s">
        <v>212</v>
      </c>
      <c r="D40" s="57" t="s">
        <v>100</v>
      </c>
      <c r="E40" s="84" t="s">
        <v>112</v>
      </c>
      <c r="F40" s="83">
        <f t="shared" si="1"/>
        <v>56.5</v>
      </c>
      <c r="H40" s="22">
        <v>3</v>
      </c>
      <c r="I40" s="7"/>
      <c r="J40" s="22">
        <v>1</v>
      </c>
      <c r="K40" s="14">
        <f t="shared" si="2"/>
        <v>3</v>
      </c>
      <c r="L40" s="2">
        <f>IF(J40="","-",RANK(Hobby!K40,$K$6:$K$41,1))</f>
        <v>5</v>
      </c>
      <c r="M40" s="4">
        <f t="shared" si="3"/>
        <v>5</v>
      </c>
      <c r="N40" s="36">
        <f t="shared" si="4"/>
        <v>1</v>
      </c>
      <c r="O40" s="22">
        <v>1</v>
      </c>
      <c r="P40" s="6">
        <f t="shared" si="5"/>
        <v>3</v>
      </c>
      <c r="Q40" s="2">
        <f>IF(O40="","-",RANK(Hobby!P40,$P$6:$P$41,1))</f>
        <v>7</v>
      </c>
      <c r="R40" s="2">
        <f t="shared" si="13"/>
        <v>7</v>
      </c>
      <c r="S40" s="36">
        <f t="shared" si="6"/>
        <v>1</v>
      </c>
      <c r="T40" s="22">
        <v>2</v>
      </c>
      <c r="U40" s="2">
        <f t="shared" si="7"/>
        <v>6</v>
      </c>
      <c r="V40" s="2">
        <f>IF(T40="","-",RANK(Hobby!U40,$U$6:$U$41,1))</f>
        <v>14</v>
      </c>
      <c r="W40" s="2">
        <f t="shared" si="8"/>
        <v>14.5</v>
      </c>
      <c r="X40" s="37">
        <f t="shared" si="9"/>
        <v>2</v>
      </c>
      <c r="Y40" s="31">
        <v>2.1747685185185184E-4</v>
      </c>
      <c r="Z40" s="2">
        <f t="shared" si="10"/>
        <v>30</v>
      </c>
      <c r="AA40" s="44">
        <f t="shared" si="11"/>
        <v>30</v>
      </c>
      <c r="AB40" s="37">
        <f t="shared" si="12"/>
        <v>1</v>
      </c>
      <c r="AC40" s="38">
        <f>IF(Y40="",0,RANK(Hobby!Y40,$Y$6:$Y$41,1))</f>
        <v>30</v>
      </c>
    </row>
    <row r="41" spans="1:29" ht="16.5" customHeight="1">
      <c r="A41" s="26"/>
      <c r="B41" s="48"/>
      <c r="C41" s="48"/>
      <c r="D41" s="48"/>
      <c r="E41" s="49"/>
      <c r="F41" s="50"/>
      <c r="G41" s="27"/>
      <c r="H41" s="49"/>
      <c r="I41" s="26"/>
      <c r="J41" s="49"/>
      <c r="K41" s="51"/>
      <c r="L41" s="50"/>
      <c r="M41" s="50"/>
      <c r="N41" s="28"/>
      <c r="O41" s="49"/>
      <c r="P41" s="50"/>
      <c r="Q41" s="50"/>
      <c r="R41" s="50"/>
      <c r="S41" s="28"/>
      <c r="T41" s="49"/>
      <c r="U41" s="50"/>
      <c r="V41" s="50"/>
      <c r="W41" s="50"/>
      <c r="X41" s="29"/>
      <c r="Y41" s="52"/>
      <c r="Z41" s="53"/>
      <c r="AA41" s="54"/>
      <c r="AB41" s="42"/>
      <c r="AC41" s="29"/>
    </row>
    <row r="43" spans="1:29">
      <c r="B43" s="8" t="s">
        <v>3</v>
      </c>
      <c r="C43" s="8"/>
      <c r="D43" s="8"/>
      <c r="K43" s="13"/>
    </row>
    <row r="44" spans="1:29">
      <c r="B44" s="8">
        <v>1</v>
      </c>
      <c r="C44" s="8"/>
      <c r="D44" s="8"/>
    </row>
    <row r="45" spans="1:29">
      <c r="B45" s="8">
        <v>2</v>
      </c>
      <c r="C45" s="8"/>
      <c r="D45" s="8"/>
    </row>
    <row r="46" spans="1:29">
      <c r="B46" s="8">
        <v>3</v>
      </c>
      <c r="C46" s="8"/>
      <c r="D46" s="8"/>
    </row>
    <row r="47" spans="1:29">
      <c r="B47" s="8">
        <v>4</v>
      </c>
      <c r="C47" s="8"/>
      <c r="D47" s="8"/>
    </row>
    <row r="48" spans="1:29">
      <c r="B48" s="8">
        <v>5</v>
      </c>
      <c r="C48" s="8"/>
      <c r="D48" s="8"/>
    </row>
  </sheetData>
  <autoFilter ref="A1:AC48">
    <filterColumn colId="2" showButton="0"/>
  </autoFilter>
  <sortState ref="A6:F13">
    <sortCondition ref="F6"/>
  </sortState>
  <mergeCells count="6">
    <mergeCell ref="Y4:AA4"/>
    <mergeCell ref="C1:D2"/>
    <mergeCell ref="B4:E4"/>
    <mergeCell ref="J4:M4"/>
    <mergeCell ref="O4:R4"/>
    <mergeCell ref="T4:W4"/>
  </mergeCells>
  <conditionalFormatting sqref="A6:A40">
    <cfRule type="cellIs" dxfId="11" priority="1" operator="equal">
      <formula>3</formula>
    </cfRule>
    <cfRule type="cellIs" dxfId="10" priority="2" operator="equal">
      <formula>2</formula>
    </cfRule>
    <cfRule type="cellIs" dxfId="9" priority="3" operator="equal">
      <formula>1</formula>
    </cfRule>
  </conditionalFormatting>
  <dataValidations count="1">
    <dataValidation type="list" allowBlank="1" showErrorMessage="1" sqref="H6:I41">
      <formula1>$B$44:$B$48</formula1>
    </dataValidation>
  </dataValidations>
  <pageMargins left="0.7" right="0.7" top="0.75" bottom="0.75" header="0.3" footer="0.3"/>
  <pageSetup paperSize="9" scale="28" orientation="portrait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H36"/>
  <sheetViews>
    <sheetView topLeftCell="A5" workbookViewId="0">
      <selection activeCell="B7" sqref="A4:F28"/>
    </sheetView>
  </sheetViews>
  <sheetFormatPr defaultRowHeight="14.5"/>
  <cols>
    <col min="1" max="1" width="10.1796875" customWidth="1"/>
    <col min="2" max="2" width="18.1796875" customWidth="1"/>
    <col min="3" max="3" width="19.81640625" customWidth="1"/>
    <col min="4" max="4" width="16.1796875" customWidth="1"/>
    <col min="5" max="5" width="11.7265625" customWidth="1"/>
    <col min="6" max="6" width="16.54296875" bestFit="1" customWidth="1"/>
    <col min="7" max="7" width="3" customWidth="1"/>
    <col min="8" max="8" width="11.453125" bestFit="1" customWidth="1"/>
    <col min="9" max="9" width="2.7265625" customWidth="1"/>
    <col min="10" max="10" width="10.1796875" customWidth="1"/>
    <col min="11" max="11" width="16.7265625" bestFit="1" customWidth="1"/>
    <col min="12" max="12" width="10.54296875" customWidth="1"/>
    <col min="13" max="13" width="17.81640625" bestFit="1" customWidth="1"/>
    <col min="14" max="14" width="3" customWidth="1"/>
    <col min="15" max="15" width="10" bestFit="1" customWidth="1"/>
    <col min="16" max="16" width="16.54296875" bestFit="1" customWidth="1"/>
    <col min="17" max="17" width="10.453125" bestFit="1" customWidth="1"/>
    <col min="18" max="18" width="17.7265625" bestFit="1" customWidth="1"/>
    <col min="19" max="19" width="3.453125" customWidth="1"/>
    <col min="20" max="20" width="10" bestFit="1" customWidth="1"/>
    <col min="21" max="21" width="16.54296875" bestFit="1" customWidth="1"/>
    <col min="22" max="22" width="10.453125" customWidth="1"/>
    <col min="23" max="23" width="17.7265625" bestFit="1" customWidth="1"/>
    <col min="24" max="24" width="3.7265625" customWidth="1"/>
    <col min="25" max="25" width="8.1796875" bestFit="1" customWidth="1"/>
    <col min="26" max="26" width="11.453125" bestFit="1" customWidth="1"/>
    <col min="27" max="27" width="12.54296875" bestFit="1" customWidth="1"/>
    <col min="28" max="28" width="3.7265625" customWidth="1"/>
    <col min="29" max="29" width="2.7265625" customWidth="1"/>
    <col min="31" max="31" width="12" customWidth="1"/>
    <col min="32" max="32" width="15.81640625" customWidth="1"/>
    <col min="33" max="33" width="3.453125" customWidth="1"/>
    <col min="34" max="34" width="3.1796875" customWidth="1"/>
  </cols>
  <sheetData>
    <row r="1" spans="1:34" ht="15" customHeight="1">
      <c r="C1" s="69" t="s">
        <v>25</v>
      </c>
      <c r="D1" s="69"/>
      <c r="E1" s="12"/>
      <c r="G1" s="25"/>
      <c r="O1" s="9"/>
      <c r="P1" s="9"/>
      <c r="Q1" s="9"/>
      <c r="R1" s="9"/>
    </row>
    <row r="2" spans="1:34" ht="15" customHeight="1">
      <c r="C2" s="69"/>
      <c r="D2" s="69"/>
      <c r="E2" s="12"/>
      <c r="G2" s="25"/>
      <c r="O2" s="9"/>
      <c r="P2" s="9"/>
      <c r="Q2" s="9"/>
      <c r="R2" s="9"/>
    </row>
    <row r="4" spans="1:34" ht="15" thickBot="1">
      <c r="A4" s="73"/>
      <c r="B4" s="74" t="s">
        <v>18</v>
      </c>
      <c r="C4" s="75"/>
      <c r="D4" s="75"/>
      <c r="E4" s="76"/>
      <c r="F4" s="77" t="s">
        <v>24</v>
      </c>
      <c r="G4" s="11"/>
      <c r="H4" s="10"/>
      <c r="J4" s="70" t="s">
        <v>15</v>
      </c>
      <c r="K4" s="71"/>
      <c r="L4" s="71"/>
      <c r="M4" s="72"/>
      <c r="O4" s="70" t="s">
        <v>16</v>
      </c>
      <c r="P4" s="71"/>
      <c r="Q4" s="71"/>
      <c r="R4" s="72"/>
      <c r="T4" s="70" t="s">
        <v>17</v>
      </c>
      <c r="U4" s="71"/>
      <c r="V4" s="71"/>
      <c r="W4" s="72"/>
      <c r="Y4" s="68" t="s">
        <v>7</v>
      </c>
      <c r="Z4" s="68"/>
      <c r="AA4" s="68"/>
      <c r="AD4" s="68" t="s">
        <v>28</v>
      </c>
      <c r="AE4" s="68"/>
      <c r="AF4" s="68"/>
    </row>
    <row r="5" spans="1:34" ht="15" thickBot="1">
      <c r="A5" s="73"/>
      <c r="B5" s="78" t="s">
        <v>20</v>
      </c>
      <c r="C5" s="79" t="s">
        <v>21</v>
      </c>
      <c r="D5" s="79" t="s">
        <v>22</v>
      </c>
      <c r="E5" s="79" t="s">
        <v>0</v>
      </c>
      <c r="F5" s="80" t="s">
        <v>23</v>
      </c>
      <c r="G5" s="41"/>
      <c r="H5" s="1" t="s">
        <v>3</v>
      </c>
      <c r="J5" s="1" t="s">
        <v>237</v>
      </c>
      <c r="K5" s="5" t="s">
        <v>8</v>
      </c>
      <c r="L5" s="1" t="s">
        <v>4</v>
      </c>
      <c r="M5" s="1" t="s">
        <v>9</v>
      </c>
      <c r="N5" s="32"/>
      <c r="O5" s="1" t="s">
        <v>1</v>
      </c>
      <c r="P5" s="5" t="s">
        <v>13</v>
      </c>
      <c r="Q5" s="1" t="s">
        <v>5</v>
      </c>
      <c r="R5" s="1" t="s">
        <v>11</v>
      </c>
      <c r="S5" s="33"/>
      <c r="T5" s="1" t="s">
        <v>2</v>
      </c>
      <c r="U5" s="5" t="s">
        <v>14</v>
      </c>
      <c r="V5" s="1" t="s">
        <v>6</v>
      </c>
      <c r="W5" s="1" t="s">
        <v>12</v>
      </c>
      <c r="X5" s="32"/>
      <c r="Y5" s="45" t="s">
        <v>7</v>
      </c>
      <c r="Z5" s="46" t="s">
        <v>10</v>
      </c>
      <c r="AA5" s="47" t="s">
        <v>19</v>
      </c>
      <c r="AB5" s="32"/>
      <c r="AC5" s="32"/>
      <c r="AD5" s="45" t="s">
        <v>29</v>
      </c>
      <c r="AE5" s="46" t="s">
        <v>30</v>
      </c>
      <c r="AF5" s="47" t="s">
        <v>31</v>
      </c>
      <c r="AG5" s="32"/>
      <c r="AH5" s="32"/>
    </row>
    <row r="6" spans="1:34">
      <c r="A6" s="81">
        <f>RANK(F6,$F$6:$F$29,1)</f>
        <v>4</v>
      </c>
      <c r="B6" s="65" t="s">
        <v>278</v>
      </c>
      <c r="C6" s="64" t="s">
        <v>264</v>
      </c>
      <c r="D6" s="64" t="s">
        <v>113</v>
      </c>
      <c r="E6" s="82" t="s">
        <v>114</v>
      </c>
      <c r="F6" s="83">
        <f>$M6+$R6+$W6+$AA6+$AF6</f>
        <v>36</v>
      </c>
      <c r="H6" s="21">
        <v>5</v>
      </c>
      <c r="I6" s="7"/>
      <c r="J6" s="21">
        <v>6</v>
      </c>
      <c r="K6" s="14">
        <f>IF(J6="","-",$H6*$J6)</f>
        <v>30</v>
      </c>
      <c r="L6" s="2">
        <f>IF(J6="","-",RANK(Elite!K6,$K$6:$K$29,1))</f>
        <v>6</v>
      </c>
      <c r="M6" s="4">
        <f>IF(J6="",0,IF(N6=1,L6,(L6+(L6-1)+N6)/2))</f>
        <v>6</v>
      </c>
      <c r="N6" s="36">
        <f>COUNTIF($L$6:$L$29,L6)</f>
        <v>1</v>
      </c>
      <c r="O6" s="23">
        <v>113</v>
      </c>
      <c r="P6" s="6">
        <f>IF(O6="","-",$H6*$O6)</f>
        <v>565</v>
      </c>
      <c r="Q6" s="2">
        <f>IF(O6="","-",RANK(Elite!P6,$P$6:$P$29,1))</f>
        <v>12</v>
      </c>
      <c r="R6" s="2">
        <f>IF(O6="",0,IF(S6=1,Q6,(Q6+(Q6-1)+S6)/2))</f>
        <v>12</v>
      </c>
      <c r="S6" s="36">
        <f>COUNTIF($Q$6:$Q$29,Q6)</f>
        <v>1</v>
      </c>
      <c r="T6" s="21">
        <v>38</v>
      </c>
      <c r="U6" s="2">
        <f>IF(T6="","-",$H6*$T6)</f>
        <v>190</v>
      </c>
      <c r="V6" s="2">
        <f>IF(T6="","-",RANK(Elite!U6,$U$6:$U$29,1))</f>
        <v>10</v>
      </c>
      <c r="W6" s="2">
        <f>IF(T6="",0,IF(X6=1,V6,(V6+(V6-1)+X6)/2))</f>
        <v>10</v>
      </c>
      <c r="X6" s="37">
        <f>COUNTIF($V$6:$V$29,V6)</f>
        <v>1</v>
      </c>
      <c r="Y6" s="43">
        <v>4.1203703703703705E-5</v>
      </c>
      <c r="Z6" s="2">
        <f>IF(Y6="","-",IF(AC6=0,MAX($AC$6:$AC$29)+1,AC6))</f>
        <v>3</v>
      </c>
      <c r="AA6" s="44">
        <f>IF(Y6="",0,IF(AB6=1,Z6,(Z6+(Z6-1)+AB6)/2))</f>
        <v>3</v>
      </c>
      <c r="AB6" s="37">
        <f>COUNTIF($Z$6:$Z$29,Z6)</f>
        <v>1</v>
      </c>
      <c r="AC6" s="38">
        <f>IF(Y6="",0,RANK(Elite!Y6,$Y$6:$Y$29,1))</f>
        <v>3</v>
      </c>
      <c r="AD6" s="43">
        <v>1.2407407407407408E-4</v>
      </c>
      <c r="AE6" s="2">
        <f>IF(AD6="","-",IF(AH6=0,MAX($AC$6:$AC$29)+1,AH6))</f>
        <v>5</v>
      </c>
      <c r="AF6" s="44">
        <f>IF(AD6="",0,IF(AG6=1,AE6,(AE6+(AE6-1)+AG6)/2))</f>
        <v>5</v>
      </c>
      <c r="AG6" s="37">
        <f>COUNTIF($AE$6:$AE$29,AE6)</f>
        <v>1</v>
      </c>
      <c r="AH6" s="38">
        <f>IF(AD6="",0,RANK(Elite!AD6,$AD$6:$AD$29,1))</f>
        <v>5</v>
      </c>
    </row>
    <row r="7" spans="1:34">
      <c r="A7" s="81">
        <f>RANK(F7,$F$6:$F$29,1)</f>
        <v>18</v>
      </c>
      <c r="B7" s="59" t="s">
        <v>217</v>
      </c>
      <c r="C7" s="57" t="s">
        <v>218</v>
      </c>
      <c r="D7" s="57" t="s">
        <v>286</v>
      </c>
      <c r="E7" s="84" t="s">
        <v>115</v>
      </c>
      <c r="F7" s="83">
        <f>$M7+$R7+$W7+$AA7+$AF7</f>
        <v>83</v>
      </c>
      <c r="H7" s="22">
        <v>2</v>
      </c>
      <c r="I7" s="7"/>
      <c r="J7" s="22">
        <v>175</v>
      </c>
      <c r="K7" s="14">
        <f>IF(J7="","-",$H7*$J7)</f>
        <v>350</v>
      </c>
      <c r="L7" s="2">
        <f>IF(J7="","-",RANK(Elite!K7,$K$6:$K$29,1))</f>
        <v>15</v>
      </c>
      <c r="M7" s="4">
        <f>IF(J7="",0,IF(N7=1,L7,(L7+(L7-1)+N7)/2))</f>
        <v>15</v>
      </c>
      <c r="N7" s="36">
        <f>COUNTIF($L$6:$L$29,L7)</f>
        <v>1</v>
      </c>
      <c r="O7" s="22">
        <v>324</v>
      </c>
      <c r="P7" s="6">
        <f>IF(O7="","-",$H7*$O7)</f>
        <v>648</v>
      </c>
      <c r="Q7" s="2">
        <f>IF(O7="","-",RANK(Elite!P7,$P$6:$P$29,1))</f>
        <v>13</v>
      </c>
      <c r="R7" s="2">
        <f>IF(O7="",0,IF(S7=1,Q7,(Q7+(Q7-1)+S7)/2))</f>
        <v>13</v>
      </c>
      <c r="S7" s="36">
        <f>COUNTIF($Q$6:$Q$29,Q7)</f>
        <v>1</v>
      </c>
      <c r="T7" s="22">
        <v>300</v>
      </c>
      <c r="U7" s="34">
        <f>IF(T7="","-",$H7*$T7)</f>
        <v>600</v>
      </c>
      <c r="V7" s="34">
        <f>IF(T7="","-",RANK(Elite!U7,$U$6:$U$29,1))</f>
        <v>18</v>
      </c>
      <c r="W7" s="34">
        <f>IF(T7="",0,IF(X7=1,V7,(V7+(V7-1)+X7)/2))</f>
        <v>18</v>
      </c>
      <c r="X7" s="37">
        <f>COUNTIF($V$6:$V$29,V7)</f>
        <v>1</v>
      </c>
      <c r="Y7" s="31">
        <v>8.2175925925925917E-5</v>
      </c>
      <c r="Z7" s="34">
        <f>IF(Y7="","-",IF(AC7=0,MAX($AC$6:$AC$29)+1,AC7))</f>
        <v>18</v>
      </c>
      <c r="AA7" s="35">
        <f>IF(Y7="",0,IF(AB7=1,Z7,(Z7+(Z7-1)+AB7)/2))</f>
        <v>18</v>
      </c>
      <c r="AB7" s="37">
        <f>COUNTIF($Z$6:$Z$29,Z7)</f>
        <v>1</v>
      </c>
      <c r="AC7" s="38">
        <f>IF(Y7="",0,RANK(Elite!Y7,$Y$6:$Y$29,1))</f>
        <v>18</v>
      </c>
      <c r="AD7" s="61">
        <v>6.9444444444444447E-4</v>
      </c>
      <c r="AE7" s="2">
        <f t="shared" ref="AE7:AE28" si="0">IF(AD7="","-",IF(AH7=0,MAX($AC$6:$AC$29)+1,AH7))</f>
        <v>15</v>
      </c>
      <c r="AF7" s="44">
        <f t="shared" ref="AF7:AF28" si="1">IF(AD7="",0,IF(AG7=1,AE7,(AE7+(AE7-1)+AG7)/2))</f>
        <v>19</v>
      </c>
      <c r="AG7" s="37">
        <f t="shared" ref="AG7:AG28" si="2">COUNTIF($AE$6:$AE$29,AE7)</f>
        <v>9</v>
      </c>
      <c r="AH7" s="38">
        <f>IF(AD7="",0,RANK(Elite!AD7,$AD$6:$AD$29,1))</f>
        <v>15</v>
      </c>
    </row>
    <row r="8" spans="1:34">
      <c r="A8" s="81">
        <f t="shared" ref="A8:A12" si="3">RANK(F8,$F$6:$F$29,1)</f>
        <v>7</v>
      </c>
      <c r="B8" s="59" t="s">
        <v>219</v>
      </c>
      <c r="C8" s="57" t="s">
        <v>220</v>
      </c>
      <c r="D8" s="57" t="s">
        <v>64</v>
      </c>
      <c r="E8" s="84" t="s">
        <v>184</v>
      </c>
      <c r="F8" s="83">
        <f t="shared" ref="F8:F10" si="4">$M8+$R8+$W8+$AA8+$AF8</f>
        <v>42</v>
      </c>
      <c r="H8" s="22">
        <v>1</v>
      </c>
      <c r="I8" s="7"/>
      <c r="J8" s="22">
        <v>114</v>
      </c>
      <c r="K8" s="14">
        <f t="shared" ref="K8:K10" si="5">IF(J8="","-",$H8*$J8)</f>
        <v>114</v>
      </c>
      <c r="L8" s="2">
        <f>IF(J8="","-",RANK(Elite!K8,$K$6:$K$29,1))</f>
        <v>9</v>
      </c>
      <c r="M8" s="4">
        <f t="shared" ref="M8:M9" si="6">IF(J8="",0,IF(N8=1,L8,(L8+(L8-1)+N8)/2))</f>
        <v>9</v>
      </c>
      <c r="N8" s="36">
        <f t="shared" ref="N8:N9" si="7">COUNTIF($L$6:$L$29,L8)</f>
        <v>1</v>
      </c>
      <c r="O8" s="22">
        <v>64</v>
      </c>
      <c r="P8" s="6">
        <f t="shared" ref="P8:P9" si="8">IF(O8="","-",$H8*$O8)</f>
        <v>64</v>
      </c>
      <c r="Q8" s="2">
        <f>IF(O8="","-",RANK(Elite!P8,$P$6:$P$29,1))</f>
        <v>2</v>
      </c>
      <c r="R8" s="2">
        <f t="shared" ref="R8:R9" si="9">IF(O8="",0,IF(S8=1,Q8,(Q8+(Q8-1)+S8)/2))</f>
        <v>2</v>
      </c>
      <c r="S8" s="36">
        <f t="shared" ref="S8:S9" si="10">COUNTIF($Q$6:$Q$29,Q8)</f>
        <v>1</v>
      </c>
      <c r="T8" s="22">
        <v>78</v>
      </c>
      <c r="U8" s="34">
        <f t="shared" ref="U8:U9" si="11">IF(T8="","-",$H8*$T8)</f>
        <v>78</v>
      </c>
      <c r="V8" s="34">
        <f>IF(T8="","-",RANK(Elite!U8,$U$6:$U$29,1))</f>
        <v>4</v>
      </c>
      <c r="W8" s="34">
        <f>IF(T8="",0,IF(X8=1,V8,(V8+(V8-1)+X8)/2))</f>
        <v>4</v>
      </c>
      <c r="X8" s="37">
        <f t="shared" ref="X8:X10" si="12">COUNTIF($V$6:$V$29,V8)</f>
        <v>1</v>
      </c>
      <c r="Y8" s="43">
        <v>5.1041666666666663E-5</v>
      </c>
      <c r="Z8" s="34">
        <f t="shared" ref="Z8:Z9" si="13">IF(Y8="","-",IF(AC8=0,MAX($AC$6:$AC$29)+1,AC8))</f>
        <v>8</v>
      </c>
      <c r="AA8" s="35">
        <f t="shared" ref="AA8:AA10" si="14">IF(Y8="",0,IF(AB8=1,Z8,(Z8+(Z8-1)+AB8)/2))</f>
        <v>8</v>
      </c>
      <c r="AB8" s="37">
        <f t="shared" ref="AB8:AB11" si="15">COUNTIF($Z$6:$Z$29,Z8)</f>
        <v>1</v>
      </c>
      <c r="AC8" s="38">
        <f>IF(Y8="",0,RANK(Elite!Y8,$Y$6:$Y$29,1))</f>
        <v>8</v>
      </c>
      <c r="AD8" s="43">
        <v>6.9444444444444447E-4</v>
      </c>
      <c r="AE8" s="2">
        <f t="shared" si="0"/>
        <v>15</v>
      </c>
      <c r="AF8" s="44">
        <f t="shared" si="1"/>
        <v>19</v>
      </c>
      <c r="AG8" s="37">
        <f t="shared" si="2"/>
        <v>9</v>
      </c>
      <c r="AH8" s="38">
        <f>IF(AD8="",0,RANK(Elite!AD8,$AD$6:$AD$29,1))</f>
        <v>15</v>
      </c>
    </row>
    <row r="9" spans="1:34">
      <c r="A9" s="81">
        <f t="shared" si="3"/>
        <v>2</v>
      </c>
      <c r="B9" s="59" t="s">
        <v>221</v>
      </c>
      <c r="C9" s="57" t="s">
        <v>222</v>
      </c>
      <c r="D9" s="57" t="s">
        <v>68</v>
      </c>
      <c r="E9" s="84" t="s">
        <v>116</v>
      </c>
      <c r="F9" s="83">
        <f t="shared" si="4"/>
        <v>25.5</v>
      </c>
      <c r="H9" s="62">
        <v>3</v>
      </c>
      <c r="I9" s="7"/>
      <c r="J9" s="22">
        <v>2</v>
      </c>
      <c r="K9" s="14">
        <f t="shared" si="5"/>
        <v>6</v>
      </c>
      <c r="L9" s="2">
        <f>IF(J9="","-",RANK(Elite!K9,$K$6:$K$29,1))</f>
        <v>1</v>
      </c>
      <c r="M9" s="4">
        <f t="shared" si="6"/>
        <v>1.5</v>
      </c>
      <c r="N9" s="36">
        <f t="shared" si="7"/>
        <v>2</v>
      </c>
      <c r="O9" s="22">
        <v>8</v>
      </c>
      <c r="P9" s="6">
        <f t="shared" si="8"/>
        <v>24</v>
      </c>
      <c r="Q9" s="2">
        <f>IF(O9="","-",RANK(Elite!P9,$P$6:$P$29,1))</f>
        <v>1</v>
      </c>
      <c r="R9" s="2">
        <f t="shared" si="9"/>
        <v>1</v>
      </c>
      <c r="S9" s="36">
        <f t="shared" si="10"/>
        <v>1</v>
      </c>
      <c r="T9" s="22">
        <v>139</v>
      </c>
      <c r="U9" s="34">
        <f t="shared" si="11"/>
        <v>417</v>
      </c>
      <c r="V9" s="34">
        <f>IF(T9="","-",RANK(Elite!U9,$U$6:$U$29,1))</f>
        <v>16</v>
      </c>
      <c r="W9" s="34">
        <f t="shared" ref="W9:W27" si="16">IF(T9="",0,IF(X9=1,V9,(V9+(V9-1)+X9)/2))</f>
        <v>16</v>
      </c>
      <c r="X9" s="37">
        <f t="shared" si="12"/>
        <v>1</v>
      </c>
      <c r="Y9" s="43">
        <v>4.8379629629629635E-5</v>
      </c>
      <c r="Z9" s="34">
        <f t="shared" si="13"/>
        <v>4</v>
      </c>
      <c r="AA9" s="35">
        <f t="shared" si="14"/>
        <v>4</v>
      </c>
      <c r="AB9" s="37">
        <f t="shared" si="15"/>
        <v>1</v>
      </c>
      <c r="AC9" s="38">
        <f>IF(Y9="",0,RANK(Elite!Y9,$Y$6:$Y$29,1))</f>
        <v>4</v>
      </c>
      <c r="AD9" s="43">
        <v>1.1724537037037037E-4</v>
      </c>
      <c r="AE9" s="2">
        <f t="shared" si="0"/>
        <v>3</v>
      </c>
      <c r="AF9" s="44">
        <f t="shared" si="1"/>
        <v>3</v>
      </c>
      <c r="AG9" s="37">
        <f t="shared" si="2"/>
        <v>1</v>
      </c>
      <c r="AH9" s="38">
        <f>IF(AD9="",0,RANK(Elite!AD9,$AD$6:$AD$29,1))</f>
        <v>3</v>
      </c>
    </row>
    <row r="10" spans="1:34">
      <c r="A10" s="81">
        <f t="shared" si="3"/>
        <v>21</v>
      </c>
      <c r="B10" s="85" t="s">
        <v>280</v>
      </c>
      <c r="C10" s="57"/>
      <c r="D10" s="57" t="s">
        <v>64</v>
      </c>
      <c r="E10" s="84" t="s">
        <v>117</v>
      </c>
      <c r="F10" s="83">
        <f t="shared" si="4"/>
        <v>100</v>
      </c>
      <c r="H10" s="22">
        <v>1</v>
      </c>
      <c r="I10" s="7"/>
      <c r="J10" s="22">
        <v>1000</v>
      </c>
      <c r="K10" s="14">
        <f t="shared" si="5"/>
        <v>1000</v>
      </c>
      <c r="L10" s="2">
        <f>IF(J10="","-",RANK(Elite!K10,$K$6:$K$29,1))</f>
        <v>21</v>
      </c>
      <c r="M10" s="4">
        <f t="shared" ref="M10:M28" si="17">IF(J10="",0,IF(N10=1,L10,(L10+(L10-1)+N10)/2))</f>
        <v>21</v>
      </c>
      <c r="N10" s="36">
        <f t="shared" ref="N10:N28" si="18">COUNTIF($L$6:$L$29,L10)</f>
        <v>1</v>
      </c>
      <c r="O10" s="22">
        <v>1000</v>
      </c>
      <c r="P10" s="6">
        <f t="shared" ref="P10:P28" si="19">IF(O10="","-",$H10*$O10)</f>
        <v>1000</v>
      </c>
      <c r="Q10" s="2">
        <f>IF(O10="","-",RANK(Elite!P10,$P$6:$P$29,1))</f>
        <v>20</v>
      </c>
      <c r="R10" s="2">
        <f t="shared" ref="R10:R28" si="20">IF(O10="",0,IF(S10=1,Q10,(Q10+(Q10-1)+S10)/2))</f>
        <v>20</v>
      </c>
      <c r="S10" s="36">
        <f t="shared" ref="S10:S28" si="21">COUNTIF($Q$6:$Q$29,Q10)</f>
        <v>1</v>
      </c>
      <c r="T10" s="22">
        <v>1000</v>
      </c>
      <c r="U10" s="34">
        <f t="shared" ref="U10:U28" si="22">IF(T10="","-",$H10*$T10)</f>
        <v>1000</v>
      </c>
      <c r="V10" s="34">
        <f>IF(T10="","-",RANK(Elite!U10,$U$6:$U$29,1))</f>
        <v>19</v>
      </c>
      <c r="W10" s="34">
        <f t="shared" si="16"/>
        <v>19</v>
      </c>
      <c r="X10" s="37">
        <f t="shared" si="12"/>
        <v>1</v>
      </c>
      <c r="Y10" s="43">
        <v>6.9444444444444447E-4</v>
      </c>
      <c r="Z10" s="34">
        <f t="shared" ref="Z10:Z28" si="23">IF(Y10="","-",IF(AC10=0,MAX($AC$6:$AC$29)+1,AC10))</f>
        <v>19</v>
      </c>
      <c r="AA10" s="35">
        <f t="shared" si="14"/>
        <v>21</v>
      </c>
      <c r="AB10" s="37">
        <f t="shared" si="15"/>
        <v>5</v>
      </c>
      <c r="AC10" s="38">
        <f>IF(Y10="",0,RANK(Elite!Y10,$Y$6:$Y$29,1))</f>
        <v>19</v>
      </c>
      <c r="AD10" s="43">
        <v>6.9444444444444447E-4</v>
      </c>
      <c r="AE10" s="2">
        <f t="shared" si="0"/>
        <v>15</v>
      </c>
      <c r="AF10" s="44">
        <f t="shared" si="1"/>
        <v>19</v>
      </c>
      <c r="AG10" s="37">
        <f t="shared" si="2"/>
        <v>9</v>
      </c>
      <c r="AH10" s="38">
        <f>IF(AD10="",0,RANK(Elite!AD10,$AD$6:$AD$29,1))</f>
        <v>15</v>
      </c>
    </row>
    <row r="11" spans="1:34">
      <c r="A11" s="81">
        <f t="shared" si="3"/>
        <v>1</v>
      </c>
      <c r="B11" s="59" t="s">
        <v>242</v>
      </c>
      <c r="C11" s="57"/>
      <c r="D11" s="57" t="s">
        <v>66</v>
      </c>
      <c r="E11" s="84" t="s">
        <v>118</v>
      </c>
      <c r="F11" s="83">
        <f t="shared" ref="F11:F28" si="24">$M11+$R11+$W11+$AA11+$AF11</f>
        <v>21.5</v>
      </c>
      <c r="H11" s="22">
        <v>1</v>
      </c>
      <c r="I11" s="7"/>
      <c r="J11" s="22">
        <v>6</v>
      </c>
      <c r="K11" s="14">
        <f t="shared" ref="K11:K28" si="25">IF(J11="","-",$H11*$J11)</f>
        <v>6</v>
      </c>
      <c r="L11" s="2">
        <f>IF(J11="","-",RANK(Elite!K11,$K$6:$K$29,1))</f>
        <v>1</v>
      </c>
      <c r="M11" s="4">
        <f t="shared" si="17"/>
        <v>1.5</v>
      </c>
      <c r="N11" s="36">
        <f t="shared" si="18"/>
        <v>2</v>
      </c>
      <c r="O11" s="22">
        <v>73</v>
      </c>
      <c r="P11" s="6">
        <f t="shared" si="19"/>
        <v>73</v>
      </c>
      <c r="Q11" s="2">
        <f>IF(O11="","-",RANK(Elite!P11,$P$6:$P$29,1))</f>
        <v>3</v>
      </c>
      <c r="R11" s="2">
        <f t="shared" si="20"/>
        <v>3</v>
      </c>
      <c r="S11" s="36">
        <f t="shared" si="21"/>
        <v>1</v>
      </c>
      <c r="T11" s="22">
        <v>23</v>
      </c>
      <c r="U11" s="34">
        <f t="shared" si="22"/>
        <v>23</v>
      </c>
      <c r="V11" s="34">
        <f>IF(T11="","-",RANK(Elite!U11,$U$6:$U$29,1))</f>
        <v>1</v>
      </c>
      <c r="W11" s="34">
        <f t="shared" si="16"/>
        <v>1</v>
      </c>
      <c r="X11" s="37">
        <f t="shared" ref="X11:X28" si="26">COUNTIF($V$6:$V$29,V11)</f>
        <v>1</v>
      </c>
      <c r="Y11" s="43">
        <v>3.9699074074074078E-5</v>
      </c>
      <c r="Z11" s="34">
        <f t="shared" si="23"/>
        <v>2</v>
      </c>
      <c r="AA11" s="35">
        <f t="shared" ref="AA11:AA28" si="27">IF(Y11="",0,IF(AB11=1,Z11,(Z11+(Z11-1)+AB11)/2))</f>
        <v>2</v>
      </c>
      <c r="AB11" s="37">
        <f t="shared" si="15"/>
        <v>1</v>
      </c>
      <c r="AC11" s="38">
        <f>IF(Y11="",0,RANK(Elite!Y11,$Y$6:$Y$29,1))</f>
        <v>2</v>
      </c>
      <c r="AD11" s="43">
        <v>4.083333333333333E-4</v>
      </c>
      <c r="AE11" s="2">
        <f t="shared" si="0"/>
        <v>14</v>
      </c>
      <c r="AF11" s="44">
        <f t="shared" si="1"/>
        <v>14</v>
      </c>
      <c r="AG11" s="37">
        <f t="shared" si="2"/>
        <v>1</v>
      </c>
      <c r="AH11" s="38">
        <f>IF(AD11="",0,RANK(Elite!AD11,$AD$6:$AD$29,1))</f>
        <v>14</v>
      </c>
    </row>
    <row r="12" spans="1:34">
      <c r="A12" s="81">
        <f t="shared" si="3"/>
        <v>17</v>
      </c>
      <c r="B12" s="59" t="s">
        <v>223</v>
      </c>
      <c r="C12" s="57" t="s">
        <v>224</v>
      </c>
      <c r="D12" s="57" t="s">
        <v>119</v>
      </c>
      <c r="E12" s="84" t="s">
        <v>120</v>
      </c>
      <c r="F12" s="83">
        <f t="shared" si="24"/>
        <v>76</v>
      </c>
      <c r="H12" s="22">
        <v>3</v>
      </c>
      <c r="I12" s="7"/>
      <c r="J12" s="22">
        <v>130</v>
      </c>
      <c r="K12" s="14">
        <f t="shared" si="25"/>
        <v>390</v>
      </c>
      <c r="L12" s="2">
        <f>IF(J12="","-",RANK(Elite!K12,$K$6:$K$29,1))</f>
        <v>16</v>
      </c>
      <c r="M12" s="4">
        <f t="shared" si="17"/>
        <v>16</v>
      </c>
      <c r="N12" s="36">
        <f t="shared" si="18"/>
        <v>1</v>
      </c>
      <c r="O12" s="22">
        <v>302</v>
      </c>
      <c r="P12" s="6">
        <f t="shared" si="19"/>
        <v>906</v>
      </c>
      <c r="Q12" s="2">
        <f>IF(O12="","-",RANK(Elite!P12,$P$6:$P$29,1))</f>
        <v>17</v>
      </c>
      <c r="R12" s="2">
        <f t="shared" si="20"/>
        <v>17</v>
      </c>
      <c r="S12" s="36">
        <f t="shared" si="21"/>
        <v>1</v>
      </c>
      <c r="T12" s="22">
        <v>68</v>
      </c>
      <c r="U12" s="34">
        <f t="shared" si="22"/>
        <v>204</v>
      </c>
      <c r="V12" s="34">
        <f>IF(T12="","-",RANK(Elite!U12,$U$6:$U$29,1))</f>
        <v>11</v>
      </c>
      <c r="W12" s="34">
        <f t="shared" si="16"/>
        <v>11</v>
      </c>
      <c r="X12" s="37">
        <f t="shared" si="26"/>
        <v>1</v>
      </c>
      <c r="Y12" s="43">
        <v>6.9444444444444447E-4</v>
      </c>
      <c r="Z12" s="34">
        <f t="shared" si="23"/>
        <v>19</v>
      </c>
      <c r="AA12" s="35">
        <f t="shared" si="27"/>
        <v>21</v>
      </c>
      <c r="AB12" s="37">
        <f t="shared" ref="AB12:AB28" si="28">COUNTIF($Z$6:$Z$29,Z12)</f>
        <v>5</v>
      </c>
      <c r="AC12" s="38">
        <f>IF(Y12="",0,RANK(Elite!Y12,$Y$6:$Y$29,1))</f>
        <v>19</v>
      </c>
      <c r="AD12" s="43">
        <v>1.6238425925925923E-4</v>
      </c>
      <c r="AE12" s="2">
        <f t="shared" si="0"/>
        <v>11</v>
      </c>
      <c r="AF12" s="44">
        <f t="shared" si="1"/>
        <v>11</v>
      </c>
      <c r="AG12" s="37">
        <f t="shared" si="2"/>
        <v>1</v>
      </c>
      <c r="AH12" s="38">
        <f>IF(AD12="",0,RANK(Elite!AD12,$AD$6:$AD$29,1))</f>
        <v>11</v>
      </c>
    </row>
    <row r="13" spans="1:34">
      <c r="A13" s="81">
        <f t="shared" ref="A13:A27" si="29">RANK(F13,$F$6:$F$29,1)</f>
        <v>12</v>
      </c>
      <c r="B13" s="59" t="s">
        <v>225</v>
      </c>
      <c r="C13" s="57" t="s">
        <v>226</v>
      </c>
      <c r="D13" s="57" t="s">
        <v>113</v>
      </c>
      <c r="E13" s="84" t="s">
        <v>121</v>
      </c>
      <c r="F13" s="83">
        <f t="shared" si="24"/>
        <v>53</v>
      </c>
      <c r="H13" s="22">
        <v>4</v>
      </c>
      <c r="I13" s="7"/>
      <c r="J13" s="22">
        <v>108</v>
      </c>
      <c r="K13" s="14">
        <f t="shared" si="25"/>
        <v>432</v>
      </c>
      <c r="L13" s="2">
        <f>IF(J13="","-",RANK(Elite!K13,$K$6:$K$29,1))</f>
        <v>17</v>
      </c>
      <c r="M13" s="4">
        <f t="shared" si="17"/>
        <v>17</v>
      </c>
      <c r="N13" s="36">
        <f t="shared" si="18"/>
        <v>1</v>
      </c>
      <c r="O13" s="22">
        <v>35</v>
      </c>
      <c r="P13" s="6">
        <f t="shared" si="19"/>
        <v>140</v>
      </c>
      <c r="Q13" s="2">
        <f>IF(O13="","-",RANK(Elite!P13,$P$6:$P$29,1))</f>
        <v>5</v>
      </c>
      <c r="R13" s="2">
        <f t="shared" si="20"/>
        <v>5</v>
      </c>
      <c r="S13" s="36">
        <f t="shared" si="21"/>
        <v>1</v>
      </c>
      <c r="T13" s="22">
        <v>80</v>
      </c>
      <c r="U13" s="34">
        <f t="shared" si="22"/>
        <v>320</v>
      </c>
      <c r="V13" s="34">
        <f>IF(T13="","-",RANK(Elite!U13,$U$6:$U$29,1))</f>
        <v>15</v>
      </c>
      <c r="W13" s="34">
        <f t="shared" si="16"/>
        <v>15</v>
      </c>
      <c r="X13" s="37">
        <f t="shared" si="26"/>
        <v>1</v>
      </c>
      <c r="Y13" s="43">
        <v>5.2083333333333337E-5</v>
      </c>
      <c r="Z13" s="34">
        <f t="shared" si="23"/>
        <v>9</v>
      </c>
      <c r="AA13" s="35">
        <f t="shared" si="27"/>
        <v>9</v>
      </c>
      <c r="AB13" s="37">
        <f t="shared" si="28"/>
        <v>1</v>
      </c>
      <c r="AC13" s="38">
        <f>IF(Y13="",0,RANK(Elite!Y13,$Y$6:$Y$29,1))</f>
        <v>9</v>
      </c>
      <c r="AD13" s="43">
        <v>1.4652777777777779E-4</v>
      </c>
      <c r="AE13" s="2">
        <f t="shared" si="0"/>
        <v>7</v>
      </c>
      <c r="AF13" s="44">
        <f t="shared" si="1"/>
        <v>7</v>
      </c>
      <c r="AG13" s="37">
        <f t="shared" si="2"/>
        <v>1</v>
      </c>
      <c r="AH13" s="38">
        <f>IF(AD13="",0,RANK(Elite!AD13,$AD$6:$AD$29,1))</f>
        <v>7</v>
      </c>
    </row>
    <row r="14" spans="1:34">
      <c r="A14" s="81">
        <f t="shared" si="29"/>
        <v>11</v>
      </c>
      <c r="B14" s="59" t="s">
        <v>227</v>
      </c>
      <c r="C14" s="57"/>
      <c r="D14" s="57" t="s">
        <v>119</v>
      </c>
      <c r="E14" s="84" t="s">
        <v>122</v>
      </c>
      <c r="F14" s="83">
        <f t="shared" si="24"/>
        <v>51</v>
      </c>
      <c r="H14" s="22">
        <v>3</v>
      </c>
      <c r="I14" s="7"/>
      <c r="J14" s="22">
        <v>213</v>
      </c>
      <c r="K14" s="14">
        <f t="shared" si="25"/>
        <v>639</v>
      </c>
      <c r="L14" s="2">
        <f>IF(J14="","-",RANK(Elite!K14,$K$6:$K$29,1))</f>
        <v>20</v>
      </c>
      <c r="M14" s="4">
        <f t="shared" si="17"/>
        <v>20</v>
      </c>
      <c r="N14" s="36">
        <f t="shared" si="18"/>
        <v>1</v>
      </c>
      <c r="O14" s="22">
        <v>157</v>
      </c>
      <c r="P14" s="6">
        <f t="shared" si="19"/>
        <v>471</v>
      </c>
      <c r="Q14" s="2">
        <f>IF(O14="","-",RANK(Elite!P14,$P$6:$P$29,1))</f>
        <v>11</v>
      </c>
      <c r="R14" s="2">
        <f t="shared" si="20"/>
        <v>11</v>
      </c>
      <c r="S14" s="36">
        <f t="shared" si="21"/>
        <v>1</v>
      </c>
      <c r="T14" s="22">
        <v>72</v>
      </c>
      <c r="U14" s="34">
        <f t="shared" si="22"/>
        <v>216</v>
      </c>
      <c r="V14" s="34">
        <f>IF(T14="","-",RANK(Elite!U14,$U$6:$U$29,1))</f>
        <v>12</v>
      </c>
      <c r="W14" s="34">
        <f t="shared" si="16"/>
        <v>12</v>
      </c>
      <c r="X14" s="37">
        <f t="shared" si="26"/>
        <v>1</v>
      </c>
      <c r="Y14" s="43">
        <v>5.0462962962962963E-5</v>
      </c>
      <c r="Z14" s="34">
        <f t="shared" si="23"/>
        <v>7</v>
      </c>
      <c r="AA14" s="35">
        <f t="shared" si="27"/>
        <v>7</v>
      </c>
      <c r="AB14" s="37">
        <f t="shared" si="28"/>
        <v>1</v>
      </c>
      <c r="AC14" s="38">
        <f>IF(Y14="",0,RANK(Elite!Y14,$Y$6:$Y$29,1))</f>
        <v>7</v>
      </c>
      <c r="AD14" s="43">
        <v>1.1030092592592592E-4</v>
      </c>
      <c r="AE14" s="2">
        <f t="shared" si="0"/>
        <v>1</v>
      </c>
      <c r="AF14" s="44">
        <f t="shared" si="1"/>
        <v>1</v>
      </c>
      <c r="AG14" s="37">
        <f t="shared" si="2"/>
        <v>1</v>
      </c>
      <c r="AH14" s="38">
        <f>IF(AD14="",0,RANK(Elite!AD14,$AD$6:$AD$29,1))</f>
        <v>1</v>
      </c>
    </row>
    <row r="15" spans="1:34">
      <c r="A15" s="81">
        <f t="shared" si="29"/>
        <v>13</v>
      </c>
      <c r="B15" s="59" t="s">
        <v>270</v>
      </c>
      <c r="C15" s="57" t="s">
        <v>271</v>
      </c>
      <c r="D15" s="57" t="s">
        <v>98</v>
      </c>
      <c r="E15" s="84" t="s">
        <v>123</v>
      </c>
      <c r="F15" s="83">
        <f t="shared" si="24"/>
        <v>56</v>
      </c>
      <c r="H15" s="22">
        <v>1</v>
      </c>
      <c r="I15" s="7"/>
      <c r="J15" s="22">
        <v>195</v>
      </c>
      <c r="K15" s="14">
        <f t="shared" si="25"/>
        <v>195</v>
      </c>
      <c r="L15" s="2">
        <f>IF(J15="","-",RANK(Elite!K15,$K$6:$K$29,1))</f>
        <v>12</v>
      </c>
      <c r="M15" s="4">
        <f t="shared" si="17"/>
        <v>12</v>
      </c>
      <c r="N15" s="36">
        <f t="shared" si="18"/>
        <v>1</v>
      </c>
      <c r="O15" s="22">
        <v>272</v>
      </c>
      <c r="P15" s="6">
        <f t="shared" si="19"/>
        <v>272</v>
      </c>
      <c r="Q15" s="2">
        <f>IF(O15="","-",RANK(Elite!P15,$P$6:$P$29,1))</f>
        <v>8</v>
      </c>
      <c r="R15" s="2">
        <f t="shared" si="20"/>
        <v>8</v>
      </c>
      <c r="S15" s="36">
        <f t="shared" si="21"/>
        <v>1</v>
      </c>
      <c r="T15" s="22">
        <v>114</v>
      </c>
      <c r="U15" s="34">
        <f t="shared" si="22"/>
        <v>114</v>
      </c>
      <c r="V15" s="34">
        <f>IF(T15="","-",RANK(Elite!U15,$U$6:$U$29,1))</f>
        <v>7</v>
      </c>
      <c r="W15" s="34">
        <f t="shared" si="16"/>
        <v>7</v>
      </c>
      <c r="X15" s="37">
        <f t="shared" si="26"/>
        <v>1</v>
      </c>
      <c r="Y15" s="43">
        <v>5.2199074074074063E-5</v>
      </c>
      <c r="Z15" s="34">
        <f t="shared" si="23"/>
        <v>10</v>
      </c>
      <c r="AA15" s="35">
        <f t="shared" si="27"/>
        <v>10</v>
      </c>
      <c r="AB15" s="37">
        <f t="shared" si="28"/>
        <v>1</v>
      </c>
      <c r="AC15" s="38">
        <f>IF(Y15="",0,RANK(Elite!Y15,$Y$6:$Y$29,1))</f>
        <v>10</v>
      </c>
      <c r="AD15" s="43">
        <v>6.9444444444444447E-4</v>
      </c>
      <c r="AE15" s="2">
        <f t="shared" si="0"/>
        <v>15</v>
      </c>
      <c r="AF15" s="44">
        <f t="shared" si="1"/>
        <v>19</v>
      </c>
      <c r="AG15" s="37">
        <f t="shared" si="2"/>
        <v>9</v>
      </c>
      <c r="AH15" s="38">
        <f>IF(AD15="",0,RANK(Elite!AD15,$AD$6:$AD$29,1))</f>
        <v>15</v>
      </c>
    </row>
    <row r="16" spans="1:34">
      <c r="A16" s="81">
        <f t="shared" si="29"/>
        <v>9</v>
      </c>
      <c r="B16" s="59" t="s">
        <v>228</v>
      </c>
      <c r="C16" s="57" t="s">
        <v>229</v>
      </c>
      <c r="D16" s="57" t="s">
        <v>124</v>
      </c>
      <c r="E16" s="84" t="s">
        <v>125</v>
      </c>
      <c r="F16" s="83">
        <f t="shared" si="24"/>
        <v>44.5</v>
      </c>
      <c r="H16" s="22">
        <v>3</v>
      </c>
      <c r="I16" s="7"/>
      <c r="J16" s="22">
        <v>9</v>
      </c>
      <c r="K16" s="14">
        <f t="shared" si="25"/>
        <v>27</v>
      </c>
      <c r="L16" s="2">
        <f>IF(J16="","-",RANK(Elite!K16,$K$6:$K$29,1))</f>
        <v>4</v>
      </c>
      <c r="M16" s="4">
        <f t="shared" si="17"/>
        <v>4.5</v>
      </c>
      <c r="N16" s="36">
        <f t="shared" si="18"/>
        <v>2</v>
      </c>
      <c r="O16" s="22">
        <v>221</v>
      </c>
      <c r="P16" s="6">
        <f t="shared" si="19"/>
        <v>663</v>
      </c>
      <c r="Q16" s="2">
        <f>IF(O16="","-",RANK(Elite!P16,$P$6:$P$29,1))</f>
        <v>14</v>
      </c>
      <c r="R16" s="2">
        <f t="shared" si="20"/>
        <v>14</v>
      </c>
      <c r="S16" s="36">
        <f t="shared" si="21"/>
        <v>1</v>
      </c>
      <c r="T16" s="22">
        <v>33</v>
      </c>
      <c r="U16" s="34">
        <f t="shared" si="22"/>
        <v>99</v>
      </c>
      <c r="V16" s="34">
        <f>IF(T16="","-",RANK(Elite!U16,$U$6:$U$29,1))</f>
        <v>5</v>
      </c>
      <c r="W16" s="34">
        <f t="shared" si="16"/>
        <v>5</v>
      </c>
      <c r="X16" s="37">
        <f t="shared" si="26"/>
        <v>1</v>
      </c>
      <c r="Y16" s="43">
        <v>6.087962962962962E-5</v>
      </c>
      <c r="Z16" s="34">
        <f t="shared" si="23"/>
        <v>14</v>
      </c>
      <c r="AA16" s="35">
        <f t="shared" si="27"/>
        <v>15</v>
      </c>
      <c r="AB16" s="37">
        <f t="shared" si="28"/>
        <v>3</v>
      </c>
      <c r="AC16" s="38">
        <f>IF(Y16="",0,RANK(Elite!Y16,$Y$6:$Y$29,1))</f>
        <v>14</v>
      </c>
      <c r="AD16" s="43">
        <v>1.4178240740740739E-4</v>
      </c>
      <c r="AE16" s="2">
        <f t="shared" si="0"/>
        <v>6</v>
      </c>
      <c r="AF16" s="44">
        <f t="shared" si="1"/>
        <v>6</v>
      </c>
      <c r="AG16" s="37">
        <f t="shared" si="2"/>
        <v>1</v>
      </c>
      <c r="AH16" s="38">
        <f>IF(AD16="",0,RANK(Elite!AD16,$AD$6:$AD$29,1))</f>
        <v>6</v>
      </c>
    </row>
    <row r="17" spans="1:34">
      <c r="A17" s="81">
        <f t="shared" si="29"/>
        <v>14</v>
      </c>
      <c r="B17" s="59" t="s">
        <v>230</v>
      </c>
      <c r="C17" s="57" t="s">
        <v>231</v>
      </c>
      <c r="D17" s="57" t="s">
        <v>68</v>
      </c>
      <c r="E17" s="84" t="s">
        <v>126</v>
      </c>
      <c r="F17" s="83">
        <f t="shared" si="24"/>
        <v>62.5</v>
      </c>
      <c r="H17" s="22">
        <v>3</v>
      </c>
      <c r="I17" s="7"/>
      <c r="J17" s="22">
        <v>33</v>
      </c>
      <c r="K17" s="14">
        <f t="shared" si="25"/>
        <v>99</v>
      </c>
      <c r="L17" s="2">
        <f>IF(J17="","-",RANK(Elite!K17,$K$6:$K$29,1))</f>
        <v>8</v>
      </c>
      <c r="M17" s="4">
        <f t="shared" si="17"/>
        <v>8</v>
      </c>
      <c r="N17" s="36">
        <f t="shared" si="18"/>
        <v>1</v>
      </c>
      <c r="O17" s="22">
        <v>305</v>
      </c>
      <c r="P17" s="6">
        <f t="shared" si="19"/>
        <v>915</v>
      </c>
      <c r="Q17" s="2">
        <f>IF(O17="","-",RANK(Elite!P17,$P$6:$P$29,1))</f>
        <v>18</v>
      </c>
      <c r="R17" s="2">
        <f t="shared" si="20"/>
        <v>18</v>
      </c>
      <c r="S17" s="36">
        <f t="shared" si="21"/>
        <v>1</v>
      </c>
      <c r="T17" s="22">
        <v>105</v>
      </c>
      <c r="U17" s="34">
        <f t="shared" si="22"/>
        <v>315</v>
      </c>
      <c r="V17" s="34">
        <f>IF(T17="","-",RANK(Elite!U17,$U$6:$U$29,1))</f>
        <v>14</v>
      </c>
      <c r="W17" s="34">
        <f t="shared" si="16"/>
        <v>14</v>
      </c>
      <c r="X17" s="37">
        <f t="shared" si="26"/>
        <v>1</v>
      </c>
      <c r="Y17" s="43">
        <v>5.8796296296296293E-5</v>
      </c>
      <c r="Z17" s="34">
        <f t="shared" si="23"/>
        <v>12</v>
      </c>
      <c r="AA17" s="35">
        <f t="shared" si="27"/>
        <v>12.5</v>
      </c>
      <c r="AB17" s="37">
        <f t="shared" si="28"/>
        <v>2</v>
      </c>
      <c r="AC17" s="38">
        <f>IF(Y17="",0,RANK(Elite!Y17,$Y$6:$Y$29,1))</f>
        <v>12</v>
      </c>
      <c r="AD17" s="43">
        <v>1.5150462962962963E-4</v>
      </c>
      <c r="AE17" s="2">
        <f t="shared" si="0"/>
        <v>10</v>
      </c>
      <c r="AF17" s="44">
        <f t="shared" si="1"/>
        <v>10</v>
      </c>
      <c r="AG17" s="37">
        <f t="shared" si="2"/>
        <v>1</v>
      </c>
      <c r="AH17" s="38">
        <f>IF(AD17="",0,RANK(Elite!AD17,$AD$6:$AD$29,1))</f>
        <v>10</v>
      </c>
    </row>
    <row r="18" spans="1:34">
      <c r="A18" s="81">
        <f t="shared" si="29"/>
        <v>15</v>
      </c>
      <c r="B18" s="59" t="s">
        <v>232</v>
      </c>
      <c r="C18" s="57" t="s">
        <v>233</v>
      </c>
      <c r="D18" s="57" t="s">
        <v>68</v>
      </c>
      <c r="E18" s="84" t="s">
        <v>127</v>
      </c>
      <c r="F18" s="83">
        <f t="shared" si="24"/>
        <v>64</v>
      </c>
      <c r="H18" s="22">
        <v>3</v>
      </c>
      <c r="I18" s="7"/>
      <c r="J18" s="22">
        <v>7</v>
      </c>
      <c r="K18" s="14">
        <f t="shared" si="25"/>
        <v>21</v>
      </c>
      <c r="L18" s="2">
        <f>IF(J18="","-",RANK(Elite!K18,$K$6:$K$29,1))</f>
        <v>3</v>
      </c>
      <c r="M18" s="4">
        <f t="shared" si="17"/>
        <v>3</v>
      </c>
      <c r="N18" s="36">
        <f t="shared" si="18"/>
        <v>1</v>
      </c>
      <c r="O18" s="22">
        <v>308</v>
      </c>
      <c r="P18" s="6">
        <f t="shared" si="19"/>
        <v>924</v>
      </c>
      <c r="Q18" s="2">
        <f>IF(O18="","-",RANK(Elite!P18,$P$6:$P$29,1))</f>
        <v>19</v>
      </c>
      <c r="R18" s="2">
        <f t="shared" si="20"/>
        <v>19</v>
      </c>
      <c r="S18" s="36">
        <f t="shared" si="21"/>
        <v>1</v>
      </c>
      <c r="T18" s="22">
        <v>45</v>
      </c>
      <c r="U18" s="34">
        <f t="shared" si="22"/>
        <v>135</v>
      </c>
      <c r="V18" s="34">
        <f>IF(T18="","-",RANK(Elite!U18,$U$6:$U$29,1))</f>
        <v>8</v>
      </c>
      <c r="W18" s="34">
        <f t="shared" si="16"/>
        <v>8</v>
      </c>
      <c r="X18" s="37">
        <f t="shared" si="26"/>
        <v>1</v>
      </c>
      <c r="Y18" s="43">
        <v>6.087962962962962E-5</v>
      </c>
      <c r="Z18" s="34">
        <f t="shared" si="23"/>
        <v>14</v>
      </c>
      <c r="AA18" s="35">
        <f t="shared" si="27"/>
        <v>15</v>
      </c>
      <c r="AB18" s="37">
        <f t="shared" si="28"/>
        <v>3</v>
      </c>
      <c r="AC18" s="38">
        <f>IF(Y18="",0,RANK(Elite!Y18,$Y$6:$Y$29,1))</f>
        <v>14</v>
      </c>
      <c r="AD18" s="43">
        <v>6.9444444444444447E-4</v>
      </c>
      <c r="AE18" s="2">
        <f t="shared" si="0"/>
        <v>15</v>
      </c>
      <c r="AF18" s="44">
        <f t="shared" si="1"/>
        <v>19</v>
      </c>
      <c r="AG18" s="37">
        <f t="shared" si="2"/>
        <v>9</v>
      </c>
      <c r="AH18" s="38">
        <f>IF(AD18="",0,RANK(Elite!AD18,$AD$6:$AD$29,1))</f>
        <v>15</v>
      </c>
    </row>
    <row r="19" spans="1:34">
      <c r="A19" s="81">
        <f t="shared" si="29"/>
        <v>23</v>
      </c>
      <c r="B19" s="85" t="s">
        <v>280</v>
      </c>
      <c r="C19" s="57"/>
      <c r="D19" s="57" t="s">
        <v>119</v>
      </c>
      <c r="E19" s="84" t="s">
        <v>128</v>
      </c>
      <c r="F19" s="83">
        <f t="shared" si="24"/>
        <v>105.5</v>
      </c>
      <c r="H19" s="22">
        <v>3</v>
      </c>
      <c r="I19" s="7"/>
      <c r="J19" s="22">
        <v>1000</v>
      </c>
      <c r="K19" s="14">
        <f t="shared" si="25"/>
        <v>3000</v>
      </c>
      <c r="L19" s="2">
        <f>IF(J19="","-",RANK(Elite!K19,$K$6:$K$29,1))</f>
        <v>22</v>
      </c>
      <c r="M19" s="4">
        <f t="shared" si="17"/>
        <v>22</v>
      </c>
      <c r="N19" s="36">
        <f t="shared" si="18"/>
        <v>1</v>
      </c>
      <c r="O19" s="62">
        <v>1000</v>
      </c>
      <c r="P19" s="6">
        <f t="shared" si="19"/>
        <v>3000</v>
      </c>
      <c r="Q19" s="2">
        <f>IF(O19="","-",RANK(Elite!P19,$P$6:$P$29,1))</f>
        <v>22</v>
      </c>
      <c r="R19" s="2">
        <f t="shared" si="20"/>
        <v>22.5</v>
      </c>
      <c r="S19" s="36">
        <f t="shared" si="21"/>
        <v>2</v>
      </c>
      <c r="T19" s="22">
        <v>1000</v>
      </c>
      <c r="U19" s="34">
        <f t="shared" si="22"/>
        <v>3000</v>
      </c>
      <c r="V19" s="34">
        <f>IF(T19="","-",RANK(Elite!U19,$U$6:$U$29,1))</f>
        <v>20</v>
      </c>
      <c r="W19" s="34">
        <f t="shared" si="16"/>
        <v>21</v>
      </c>
      <c r="X19" s="37">
        <f t="shared" si="26"/>
        <v>3</v>
      </c>
      <c r="Y19" s="43">
        <v>6.9444444444444447E-4</v>
      </c>
      <c r="Z19" s="34">
        <f t="shared" si="23"/>
        <v>19</v>
      </c>
      <c r="AA19" s="35">
        <f t="shared" si="27"/>
        <v>21</v>
      </c>
      <c r="AB19" s="37">
        <f t="shared" si="28"/>
        <v>5</v>
      </c>
      <c r="AC19" s="38">
        <f>IF(Y19="",0,RANK(Elite!Y19,$Y$6:$Y$29,1))</f>
        <v>19</v>
      </c>
      <c r="AD19" s="43">
        <v>6.9444444444444447E-4</v>
      </c>
      <c r="AE19" s="2">
        <f t="shared" si="0"/>
        <v>15</v>
      </c>
      <c r="AF19" s="44">
        <f t="shared" si="1"/>
        <v>19</v>
      </c>
      <c r="AG19" s="37">
        <f t="shared" si="2"/>
        <v>9</v>
      </c>
      <c r="AH19" s="38">
        <f>IF(AD19="",0,RANK(Elite!AD19,$AD$6:$AD$29,1))</f>
        <v>15</v>
      </c>
    </row>
    <row r="20" spans="1:34">
      <c r="A20" s="81">
        <f t="shared" si="29"/>
        <v>16</v>
      </c>
      <c r="B20" s="59" t="s">
        <v>234</v>
      </c>
      <c r="C20" s="57" t="s">
        <v>235</v>
      </c>
      <c r="D20" s="57" t="s">
        <v>68</v>
      </c>
      <c r="E20" s="84" t="s">
        <v>129</v>
      </c>
      <c r="F20" s="83">
        <f t="shared" si="24"/>
        <v>68</v>
      </c>
      <c r="H20" s="22">
        <v>3</v>
      </c>
      <c r="I20" s="7"/>
      <c r="J20" s="22">
        <v>9</v>
      </c>
      <c r="K20" s="14">
        <f t="shared" si="25"/>
        <v>27</v>
      </c>
      <c r="L20" s="2">
        <f>IF(J20="","-",RANK(Elite!K20,$K$6:$K$29,1))</f>
        <v>4</v>
      </c>
      <c r="M20" s="4">
        <f t="shared" si="17"/>
        <v>4.5</v>
      </c>
      <c r="N20" s="36">
        <f t="shared" si="18"/>
        <v>2</v>
      </c>
      <c r="O20" s="22">
        <v>268</v>
      </c>
      <c r="P20" s="6">
        <f t="shared" si="19"/>
        <v>804</v>
      </c>
      <c r="Q20" s="2">
        <f>IF(O20="","-",RANK(Elite!P20,$P$6:$P$29,1))</f>
        <v>15</v>
      </c>
      <c r="R20" s="2">
        <f t="shared" si="20"/>
        <v>15</v>
      </c>
      <c r="S20" s="36">
        <f t="shared" si="21"/>
        <v>1</v>
      </c>
      <c r="T20" s="22">
        <v>157</v>
      </c>
      <c r="U20" s="34">
        <f t="shared" si="22"/>
        <v>471</v>
      </c>
      <c r="V20" s="34">
        <f>IF(T20="","-",RANK(Elite!U20,$U$6:$U$29,1))</f>
        <v>17</v>
      </c>
      <c r="W20" s="34">
        <f t="shared" si="16"/>
        <v>17</v>
      </c>
      <c r="X20" s="37">
        <f t="shared" si="26"/>
        <v>1</v>
      </c>
      <c r="Y20" s="43">
        <v>5.8796296296296293E-5</v>
      </c>
      <c r="Z20" s="34">
        <f t="shared" si="23"/>
        <v>12</v>
      </c>
      <c r="AA20" s="35">
        <f t="shared" si="27"/>
        <v>12.5</v>
      </c>
      <c r="AB20" s="37">
        <f t="shared" si="28"/>
        <v>2</v>
      </c>
      <c r="AC20" s="38">
        <f>IF(Y20="",0,RANK(Elite!Y20,$Y$6:$Y$29,1))</f>
        <v>12</v>
      </c>
      <c r="AD20" s="43">
        <v>6.9444444444444447E-4</v>
      </c>
      <c r="AE20" s="2">
        <f t="shared" si="0"/>
        <v>15</v>
      </c>
      <c r="AF20" s="44">
        <f t="shared" si="1"/>
        <v>19</v>
      </c>
      <c r="AG20" s="37">
        <f t="shared" si="2"/>
        <v>9</v>
      </c>
      <c r="AH20" s="38">
        <f>IF(AD20="",0,RANK(Elite!AD20,$AD$6:$AD$29,1))</f>
        <v>15</v>
      </c>
    </row>
    <row r="21" spans="1:34">
      <c r="A21" s="81">
        <f t="shared" si="29"/>
        <v>21</v>
      </c>
      <c r="B21" s="59" t="s">
        <v>274</v>
      </c>
      <c r="C21" s="57"/>
      <c r="D21" s="57" t="s">
        <v>68</v>
      </c>
      <c r="E21" s="84" t="s">
        <v>130</v>
      </c>
      <c r="F21" s="83">
        <f t="shared" si="24"/>
        <v>100</v>
      </c>
      <c r="H21" s="22">
        <v>3</v>
      </c>
      <c r="I21" s="7"/>
      <c r="J21" s="22">
        <v>167</v>
      </c>
      <c r="K21" s="14">
        <f t="shared" si="25"/>
        <v>501</v>
      </c>
      <c r="L21" s="2">
        <f>IF(J21="","-",RANK(Elite!K21,$K$6:$K$29,1))</f>
        <v>18</v>
      </c>
      <c r="M21" s="4">
        <f t="shared" si="17"/>
        <v>18</v>
      </c>
      <c r="N21" s="36">
        <f t="shared" si="18"/>
        <v>1</v>
      </c>
      <c r="O21" s="22">
        <v>375</v>
      </c>
      <c r="P21" s="6">
        <f t="shared" si="19"/>
        <v>1125</v>
      </c>
      <c r="Q21" s="2">
        <f>IF(O21="","-",RANK(Elite!P21,$P$6:$P$29,1))</f>
        <v>21</v>
      </c>
      <c r="R21" s="2">
        <f t="shared" si="20"/>
        <v>21</v>
      </c>
      <c r="S21" s="36">
        <f t="shared" si="21"/>
        <v>1</v>
      </c>
      <c r="T21" s="22">
        <v>1000</v>
      </c>
      <c r="U21" s="34">
        <f t="shared" si="22"/>
        <v>3000</v>
      </c>
      <c r="V21" s="34">
        <f>IF(T21="","-",RANK(Elite!U21,$U$6:$U$29,1))</f>
        <v>20</v>
      </c>
      <c r="W21" s="34">
        <f t="shared" si="16"/>
        <v>21</v>
      </c>
      <c r="X21" s="37">
        <f t="shared" si="26"/>
        <v>3</v>
      </c>
      <c r="Y21" s="43">
        <v>6.9444444444444447E-4</v>
      </c>
      <c r="Z21" s="34">
        <f t="shared" si="23"/>
        <v>19</v>
      </c>
      <c r="AA21" s="35">
        <f t="shared" si="27"/>
        <v>21</v>
      </c>
      <c r="AB21" s="37">
        <f t="shared" si="28"/>
        <v>5</v>
      </c>
      <c r="AC21" s="38">
        <f>IF(Y21="",0,RANK(Elite!Y21,$Y$6:$Y$29,1))</f>
        <v>19</v>
      </c>
      <c r="AD21" s="43">
        <v>6.9444444444444447E-4</v>
      </c>
      <c r="AE21" s="2">
        <f t="shared" si="0"/>
        <v>15</v>
      </c>
      <c r="AF21" s="44">
        <f t="shared" si="1"/>
        <v>19</v>
      </c>
      <c r="AG21" s="37">
        <f t="shared" si="2"/>
        <v>9</v>
      </c>
      <c r="AH21" s="38">
        <f>IF(AD21="",0,RANK(Elite!AD21,$AD$6:$AD$29,1))</f>
        <v>15</v>
      </c>
    </row>
    <row r="22" spans="1:34">
      <c r="A22" s="81">
        <f t="shared" si="29"/>
        <v>20</v>
      </c>
      <c r="B22" s="59" t="s">
        <v>236</v>
      </c>
      <c r="C22" s="57"/>
      <c r="D22" s="57" t="s">
        <v>64</v>
      </c>
      <c r="E22" s="84" t="s">
        <v>131</v>
      </c>
      <c r="F22" s="83">
        <f t="shared" si="24"/>
        <v>95</v>
      </c>
      <c r="H22" s="22">
        <v>4</v>
      </c>
      <c r="I22" s="7"/>
      <c r="J22" s="63">
        <v>1000</v>
      </c>
      <c r="K22" s="14">
        <f t="shared" si="25"/>
        <v>4000</v>
      </c>
      <c r="L22" s="2">
        <f>IF(J22="","-",RANK(Elite!K22,$K$6:$K$29,1))</f>
        <v>23</v>
      </c>
      <c r="M22" s="4">
        <f t="shared" si="17"/>
        <v>23</v>
      </c>
      <c r="N22" s="36">
        <f t="shared" si="18"/>
        <v>1</v>
      </c>
      <c r="O22" s="22">
        <v>98</v>
      </c>
      <c r="P22" s="6">
        <f t="shared" si="19"/>
        <v>392</v>
      </c>
      <c r="Q22" s="2">
        <f>IF(O22="","-",RANK(Elite!P22,$P$6:$P$29,1))</f>
        <v>9</v>
      </c>
      <c r="R22" s="2">
        <f t="shared" si="20"/>
        <v>9</v>
      </c>
      <c r="S22" s="36">
        <f t="shared" si="21"/>
        <v>1</v>
      </c>
      <c r="T22" s="62">
        <v>1000</v>
      </c>
      <c r="U22" s="34">
        <f t="shared" si="22"/>
        <v>4000</v>
      </c>
      <c r="V22" s="34">
        <f>IF(T22="","-",RANK(Elite!U22,$U$6:$U$29,1))</f>
        <v>23</v>
      </c>
      <c r="W22" s="34">
        <f t="shared" si="16"/>
        <v>23</v>
      </c>
      <c r="X22" s="37">
        <f t="shared" si="26"/>
        <v>1</v>
      </c>
      <c r="Y22" s="43">
        <v>6.9444444444444447E-4</v>
      </c>
      <c r="Z22" s="34">
        <f t="shared" si="23"/>
        <v>19</v>
      </c>
      <c r="AA22" s="35">
        <f t="shared" si="27"/>
        <v>21</v>
      </c>
      <c r="AB22" s="37">
        <f t="shared" si="28"/>
        <v>5</v>
      </c>
      <c r="AC22" s="38">
        <f>IF(Y22="",0,RANK(Elite!Y22,$Y$6:$Y$29,1))</f>
        <v>19</v>
      </c>
      <c r="AD22" s="43">
        <v>6.9444444444444447E-4</v>
      </c>
      <c r="AE22" s="2">
        <f t="shared" si="0"/>
        <v>15</v>
      </c>
      <c r="AF22" s="44">
        <f t="shared" si="1"/>
        <v>19</v>
      </c>
      <c r="AG22" s="37">
        <f t="shared" si="2"/>
        <v>9</v>
      </c>
      <c r="AH22" s="38">
        <f>IF(AD22="",0,RANK(Elite!AD22,$AD$6:$AD$29,1))</f>
        <v>15</v>
      </c>
    </row>
    <row r="23" spans="1:34">
      <c r="A23" s="81">
        <f t="shared" si="29"/>
        <v>10</v>
      </c>
      <c r="B23" s="59" t="s">
        <v>285</v>
      </c>
      <c r="C23" s="57"/>
      <c r="D23" s="57" t="s">
        <v>68</v>
      </c>
      <c r="E23" s="84" t="s">
        <v>132</v>
      </c>
      <c r="F23" s="83">
        <f t="shared" si="24"/>
        <v>50</v>
      </c>
      <c r="H23" s="22">
        <v>3</v>
      </c>
      <c r="I23" s="7"/>
      <c r="J23" s="22">
        <v>17</v>
      </c>
      <c r="K23" s="14">
        <f t="shared" si="25"/>
        <v>51</v>
      </c>
      <c r="L23" s="2">
        <f>IF(J23="","-",RANK(Elite!K23,$K$6:$K$29,1))</f>
        <v>7</v>
      </c>
      <c r="M23" s="4">
        <f t="shared" si="17"/>
        <v>7</v>
      </c>
      <c r="N23" s="36">
        <f t="shared" si="18"/>
        <v>1</v>
      </c>
      <c r="O23" s="22">
        <v>301</v>
      </c>
      <c r="P23" s="6">
        <f t="shared" si="19"/>
        <v>903</v>
      </c>
      <c r="Q23" s="2">
        <f>IF(O23="","-",RANK(Elite!P23,$P$6:$P$29,1))</f>
        <v>16</v>
      </c>
      <c r="R23" s="2">
        <f t="shared" si="20"/>
        <v>16</v>
      </c>
      <c r="S23" s="36">
        <f t="shared" si="21"/>
        <v>1</v>
      </c>
      <c r="T23" s="22">
        <v>10</v>
      </c>
      <c r="U23" s="34">
        <f t="shared" si="22"/>
        <v>30</v>
      </c>
      <c r="V23" s="34">
        <f>IF(T23="","-",RANK(Elite!U23,$U$6:$U$29,1))</f>
        <v>2</v>
      </c>
      <c r="W23" s="34">
        <f t="shared" si="16"/>
        <v>2</v>
      </c>
      <c r="X23" s="37">
        <f t="shared" si="26"/>
        <v>1</v>
      </c>
      <c r="Y23" s="43">
        <v>6.1574074074074081E-5</v>
      </c>
      <c r="Z23" s="34">
        <f t="shared" si="23"/>
        <v>17</v>
      </c>
      <c r="AA23" s="35">
        <f t="shared" si="27"/>
        <v>17</v>
      </c>
      <c r="AB23" s="37">
        <f t="shared" si="28"/>
        <v>1</v>
      </c>
      <c r="AC23" s="38">
        <f>IF(Y23="",0,RANK(Elite!Y23,$Y$6:$Y$29,1))</f>
        <v>17</v>
      </c>
      <c r="AD23" s="43">
        <v>1.4872685185185185E-4</v>
      </c>
      <c r="AE23" s="2">
        <f t="shared" si="0"/>
        <v>8</v>
      </c>
      <c r="AF23" s="44">
        <f t="shared" si="1"/>
        <v>8</v>
      </c>
      <c r="AG23" s="37">
        <f t="shared" si="2"/>
        <v>1</v>
      </c>
      <c r="AH23" s="38">
        <f>IF(AD23="",0,RANK(Elite!AD23,$AD$6:$AD$29,1))</f>
        <v>8</v>
      </c>
    </row>
    <row r="24" spans="1:34">
      <c r="A24" s="81">
        <f t="shared" si="29"/>
        <v>8</v>
      </c>
      <c r="B24" s="59" t="s">
        <v>174</v>
      </c>
      <c r="C24" s="57" t="s">
        <v>175</v>
      </c>
      <c r="D24" s="57" t="s">
        <v>119</v>
      </c>
      <c r="E24" s="84" t="s">
        <v>133</v>
      </c>
      <c r="F24" s="83">
        <f t="shared" si="24"/>
        <v>44</v>
      </c>
      <c r="H24" s="22">
        <v>4</v>
      </c>
      <c r="I24" s="7"/>
      <c r="J24" s="22">
        <v>66</v>
      </c>
      <c r="K24" s="14">
        <f t="shared" si="25"/>
        <v>264</v>
      </c>
      <c r="L24" s="2">
        <f>IF(J24="","-",RANK(Elite!K24,$K$6:$K$29,1))</f>
        <v>14</v>
      </c>
      <c r="M24" s="4">
        <f t="shared" si="17"/>
        <v>14</v>
      </c>
      <c r="N24" s="36">
        <f t="shared" si="18"/>
        <v>1</v>
      </c>
      <c r="O24" s="22">
        <v>42</v>
      </c>
      <c r="P24" s="6">
        <f t="shared" si="19"/>
        <v>168</v>
      </c>
      <c r="Q24" s="2">
        <f>IF(O24="","-",RANK(Elite!P24,$P$6:$P$29,1))</f>
        <v>6</v>
      </c>
      <c r="R24" s="2">
        <f t="shared" si="20"/>
        <v>6</v>
      </c>
      <c r="S24" s="36">
        <f t="shared" si="21"/>
        <v>1</v>
      </c>
      <c r="T24" s="22">
        <v>40</v>
      </c>
      <c r="U24" s="34">
        <f t="shared" si="22"/>
        <v>160</v>
      </c>
      <c r="V24" s="34">
        <f>IF(T24="","-",RANK(Elite!U24,$U$6:$U$29,1))</f>
        <v>9</v>
      </c>
      <c r="W24" s="34">
        <f t="shared" si="16"/>
        <v>9</v>
      </c>
      <c r="X24" s="37">
        <f t="shared" si="26"/>
        <v>1</v>
      </c>
      <c r="Y24" s="43">
        <v>5.2546296296296304E-5</v>
      </c>
      <c r="Z24" s="34">
        <f t="shared" si="23"/>
        <v>11</v>
      </c>
      <c r="AA24" s="35">
        <f t="shared" si="27"/>
        <v>11</v>
      </c>
      <c r="AB24" s="37">
        <f t="shared" si="28"/>
        <v>1</v>
      </c>
      <c r="AC24" s="38">
        <f>IF(Y24="",0,RANK(Elite!Y24,$Y$6:$Y$29,1))</f>
        <v>11</v>
      </c>
      <c r="AD24" s="43">
        <v>1.2187499999999998E-4</v>
      </c>
      <c r="AE24" s="2">
        <f t="shared" si="0"/>
        <v>4</v>
      </c>
      <c r="AF24" s="44">
        <f t="shared" si="1"/>
        <v>4</v>
      </c>
      <c r="AG24" s="37">
        <f t="shared" si="2"/>
        <v>1</v>
      </c>
      <c r="AH24" s="38">
        <f>IF(AD24="",0,RANK(Elite!AD24,$AD$6:$AD$29,1))</f>
        <v>4</v>
      </c>
    </row>
    <row r="25" spans="1:34">
      <c r="A25" s="81">
        <f t="shared" si="29"/>
        <v>6</v>
      </c>
      <c r="B25" s="59" t="s">
        <v>284</v>
      </c>
      <c r="C25" s="57"/>
      <c r="D25" s="57" t="s">
        <v>68</v>
      </c>
      <c r="E25" s="84" t="s">
        <v>134</v>
      </c>
      <c r="F25" s="83">
        <f t="shared" si="24"/>
        <v>40</v>
      </c>
      <c r="H25" s="22">
        <v>4</v>
      </c>
      <c r="I25" s="7"/>
      <c r="J25" s="22">
        <v>36</v>
      </c>
      <c r="K25" s="14">
        <f t="shared" si="25"/>
        <v>144</v>
      </c>
      <c r="L25" s="2">
        <f>IF(J25="","-",RANK(Elite!K25,$K$6:$K$29,1))</f>
        <v>10</v>
      </c>
      <c r="M25" s="4">
        <f t="shared" si="17"/>
        <v>10</v>
      </c>
      <c r="N25" s="36">
        <f t="shared" si="18"/>
        <v>1</v>
      </c>
      <c r="O25" s="22">
        <v>21</v>
      </c>
      <c r="P25" s="6">
        <f t="shared" si="19"/>
        <v>84</v>
      </c>
      <c r="Q25" s="2">
        <f>IF(O25="","-",RANK(Elite!P25,$P$6:$P$29,1))</f>
        <v>4</v>
      </c>
      <c r="R25" s="2">
        <f t="shared" si="20"/>
        <v>4</v>
      </c>
      <c r="S25" s="36">
        <f t="shared" si="21"/>
        <v>1</v>
      </c>
      <c r="T25" s="22">
        <v>74</v>
      </c>
      <c r="U25" s="34">
        <f t="shared" si="22"/>
        <v>296</v>
      </c>
      <c r="V25" s="34">
        <f>IF(T25="","-",RANK(Elite!U25,$U$6:$U$29,1))</f>
        <v>13</v>
      </c>
      <c r="W25" s="34">
        <f t="shared" si="16"/>
        <v>13</v>
      </c>
      <c r="X25" s="37">
        <f t="shared" si="26"/>
        <v>1</v>
      </c>
      <c r="Y25" s="43">
        <v>3.9236111111111111E-5</v>
      </c>
      <c r="Z25" s="34">
        <f t="shared" si="23"/>
        <v>1</v>
      </c>
      <c r="AA25" s="35">
        <f t="shared" si="27"/>
        <v>1</v>
      </c>
      <c r="AB25" s="37">
        <f t="shared" si="28"/>
        <v>1</v>
      </c>
      <c r="AC25" s="38">
        <f>IF(Y25="",0,RANK(Elite!Y25,$Y$6:$Y$29,1))</f>
        <v>1</v>
      </c>
      <c r="AD25" s="43">
        <v>1.703703703703704E-4</v>
      </c>
      <c r="AE25" s="2">
        <f t="shared" si="0"/>
        <v>12</v>
      </c>
      <c r="AF25" s="44">
        <f t="shared" si="1"/>
        <v>12</v>
      </c>
      <c r="AG25" s="37">
        <f t="shared" si="2"/>
        <v>1</v>
      </c>
      <c r="AH25" s="38">
        <f>IF(AD25="",0,RANK(Elite!AD25,$AD$6:$AD$29,1))</f>
        <v>12</v>
      </c>
    </row>
    <row r="26" spans="1:34">
      <c r="A26" s="81">
        <f t="shared" si="29"/>
        <v>5</v>
      </c>
      <c r="B26" s="59" t="s">
        <v>177</v>
      </c>
      <c r="C26" s="57" t="s">
        <v>176</v>
      </c>
      <c r="D26" s="57" t="s">
        <v>113</v>
      </c>
      <c r="E26" s="84" t="s">
        <v>135</v>
      </c>
      <c r="F26" s="83">
        <f t="shared" si="24"/>
        <v>37</v>
      </c>
      <c r="H26" s="22">
        <v>4</v>
      </c>
      <c r="I26" s="7"/>
      <c r="J26" s="22">
        <v>56</v>
      </c>
      <c r="K26" s="14">
        <f t="shared" si="25"/>
        <v>224</v>
      </c>
      <c r="L26" s="2">
        <f>IF(J26="","-",RANK(Elite!K26,$K$6:$K$29,1))</f>
        <v>13</v>
      </c>
      <c r="M26" s="4">
        <f t="shared" si="17"/>
        <v>13</v>
      </c>
      <c r="N26" s="36">
        <f t="shared" si="18"/>
        <v>1</v>
      </c>
      <c r="O26" s="22">
        <v>43</v>
      </c>
      <c r="P26" s="6">
        <f t="shared" si="19"/>
        <v>172</v>
      </c>
      <c r="Q26" s="2">
        <f>IF(O26="","-",RANK(Elite!P26,$P$6:$P$29,1))</f>
        <v>7</v>
      </c>
      <c r="R26" s="2">
        <f t="shared" si="20"/>
        <v>7</v>
      </c>
      <c r="S26" s="36">
        <f t="shared" si="21"/>
        <v>1</v>
      </c>
      <c r="T26" s="22">
        <v>8</v>
      </c>
      <c r="U26" s="34">
        <f t="shared" si="22"/>
        <v>32</v>
      </c>
      <c r="V26" s="34">
        <f>IF(T26="","-",RANK(Elite!U26,$U$6:$U$29,1))</f>
        <v>3</v>
      </c>
      <c r="W26" s="34">
        <f t="shared" si="16"/>
        <v>3</v>
      </c>
      <c r="X26" s="37">
        <f t="shared" si="26"/>
        <v>1</v>
      </c>
      <c r="Y26" s="43">
        <v>4.8495370370370375E-5</v>
      </c>
      <c r="Z26" s="34">
        <f t="shared" si="23"/>
        <v>5</v>
      </c>
      <c r="AA26" s="35">
        <f t="shared" si="27"/>
        <v>5</v>
      </c>
      <c r="AB26" s="37">
        <f t="shared" si="28"/>
        <v>1</v>
      </c>
      <c r="AC26" s="38">
        <f>IF(Y26="",0,RANK(Elite!Y26,$Y$6:$Y$29,1))</f>
        <v>5</v>
      </c>
      <c r="AD26" s="43">
        <v>1.5046296296296297E-4</v>
      </c>
      <c r="AE26" s="2">
        <f t="shared" si="0"/>
        <v>9</v>
      </c>
      <c r="AF26" s="44">
        <f t="shared" si="1"/>
        <v>9</v>
      </c>
      <c r="AG26" s="37">
        <f t="shared" si="2"/>
        <v>1</v>
      </c>
      <c r="AH26" s="38">
        <f>IF(AD26="",0,RANK(Elite!AD26,$AD$6:$AD$29,1))</f>
        <v>9</v>
      </c>
    </row>
    <row r="27" spans="1:34">
      <c r="A27" s="81">
        <f t="shared" si="29"/>
        <v>3</v>
      </c>
      <c r="B27" s="59" t="s">
        <v>238</v>
      </c>
      <c r="C27" s="57" t="s">
        <v>239</v>
      </c>
      <c r="D27" s="57" t="s">
        <v>68</v>
      </c>
      <c r="E27" s="84" t="s">
        <v>136</v>
      </c>
      <c r="F27" s="83">
        <f t="shared" si="24"/>
        <v>35</v>
      </c>
      <c r="H27" s="22">
        <v>3</v>
      </c>
      <c r="I27" s="7"/>
      <c r="J27" s="22">
        <v>53</v>
      </c>
      <c r="K27" s="14">
        <f t="shared" si="25"/>
        <v>159</v>
      </c>
      <c r="L27" s="2">
        <f>IF(J27="","-",RANK(Elite!K27,$K$6:$K$29,1))</f>
        <v>11</v>
      </c>
      <c r="M27" s="4">
        <f t="shared" si="17"/>
        <v>11</v>
      </c>
      <c r="N27" s="36">
        <f t="shared" si="18"/>
        <v>1</v>
      </c>
      <c r="O27" s="22">
        <v>132</v>
      </c>
      <c r="P27" s="6">
        <f t="shared" si="19"/>
        <v>396</v>
      </c>
      <c r="Q27" s="2">
        <f>IF(O27="","-",RANK(Elite!P27,$P$6:$P$29,1))</f>
        <v>10</v>
      </c>
      <c r="R27" s="2">
        <f t="shared" si="20"/>
        <v>10</v>
      </c>
      <c r="S27" s="36">
        <f t="shared" si="21"/>
        <v>1</v>
      </c>
      <c r="T27" s="22">
        <v>37</v>
      </c>
      <c r="U27" s="34">
        <f t="shared" si="22"/>
        <v>111</v>
      </c>
      <c r="V27" s="34">
        <f>IF(T27="","-",RANK(Elite!U27,$U$6:$U$29,1))</f>
        <v>6</v>
      </c>
      <c r="W27" s="34">
        <f t="shared" si="16"/>
        <v>6</v>
      </c>
      <c r="X27" s="37">
        <f t="shared" si="26"/>
        <v>1</v>
      </c>
      <c r="Y27" s="43">
        <v>4.9189814814814815E-5</v>
      </c>
      <c r="Z27" s="34">
        <f t="shared" si="23"/>
        <v>6</v>
      </c>
      <c r="AA27" s="35">
        <f t="shared" si="27"/>
        <v>6</v>
      </c>
      <c r="AB27" s="37">
        <f t="shared" si="28"/>
        <v>1</v>
      </c>
      <c r="AC27" s="38">
        <f>IF(Y27="",0,RANK(Elite!Y27,$Y$6:$Y$29,1))</f>
        <v>6</v>
      </c>
      <c r="AD27" s="43">
        <v>1.1365740740740742E-4</v>
      </c>
      <c r="AE27" s="2">
        <f t="shared" si="0"/>
        <v>2</v>
      </c>
      <c r="AF27" s="44">
        <f t="shared" si="1"/>
        <v>2</v>
      </c>
      <c r="AG27" s="37">
        <f t="shared" si="2"/>
        <v>1</v>
      </c>
      <c r="AH27" s="38">
        <f>IF(AD27="",0,RANK(Elite!AD27,$AD$6:$AD$29,1))</f>
        <v>2</v>
      </c>
    </row>
    <row r="28" spans="1:34">
      <c r="A28" s="81">
        <f>RANK(F28,$F$6:$F$29,1)</f>
        <v>19</v>
      </c>
      <c r="B28" s="59" t="s">
        <v>240</v>
      </c>
      <c r="C28" s="57" t="s">
        <v>241</v>
      </c>
      <c r="D28" s="57" t="s">
        <v>137</v>
      </c>
      <c r="E28" s="84" t="s">
        <v>138</v>
      </c>
      <c r="F28" s="83">
        <f t="shared" si="24"/>
        <v>90.5</v>
      </c>
      <c r="H28" s="22">
        <v>3</v>
      </c>
      <c r="I28" s="7"/>
      <c r="J28" s="22">
        <v>183</v>
      </c>
      <c r="K28" s="14">
        <f t="shared" si="25"/>
        <v>549</v>
      </c>
      <c r="L28" s="2">
        <f>IF(J28="","-",RANK(Elite!K28,$K$6:$K$29,1))</f>
        <v>19</v>
      </c>
      <c r="M28" s="4">
        <f t="shared" si="17"/>
        <v>19</v>
      </c>
      <c r="N28" s="36">
        <f t="shared" si="18"/>
        <v>1</v>
      </c>
      <c r="O28" s="63">
        <v>1000</v>
      </c>
      <c r="P28" s="6">
        <f t="shared" si="19"/>
        <v>3000</v>
      </c>
      <c r="Q28" s="2">
        <f>IF(O28="","-",RANK(Elite!P28,$P$6:$P$29,1))</f>
        <v>22</v>
      </c>
      <c r="R28" s="2">
        <f t="shared" si="20"/>
        <v>22.5</v>
      </c>
      <c r="S28" s="36">
        <f t="shared" si="21"/>
        <v>2</v>
      </c>
      <c r="T28" s="62">
        <v>1000</v>
      </c>
      <c r="U28" s="34">
        <f t="shared" si="22"/>
        <v>3000</v>
      </c>
      <c r="V28" s="34">
        <f>IF(T28="","-",RANK(Elite!U28,$U$6:$U$29,1))</f>
        <v>20</v>
      </c>
      <c r="W28" s="34">
        <f>IF(T28="",0,IF(X28=1,V28,(V28+(V28-1)+X28)/2))</f>
        <v>21</v>
      </c>
      <c r="X28" s="37">
        <f t="shared" si="26"/>
        <v>3</v>
      </c>
      <c r="Y28" s="43">
        <v>6.087962962962962E-5</v>
      </c>
      <c r="Z28" s="34">
        <f t="shared" si="23"/>
        <v>14</v>
      </c>
      <c r="AA28" s="35">
        <f t="shared" si="27"/>
        <v>15</v>
      </c>
      <c r="AB28" s="37">
        <f t="shared" si="28"/>
        <v>3</v>
      </c>
      <c r="AC28" s="38">
        <f>IF(Y28="",0,RANK(Elite!Y28,$Y$6:$Y$29,1))</f>
        <v>14</v>
      </c>
      <c r="AD28" s="43">
        <v>1.8148148148148147E-4</v>
      </c>
      <c r="AE28" s="2">
        <f t="shared" si="0"/>
        <v>13</v>
      </c>
      <c r="AF28" s="44">
        <f t="shared" si="1"/>
        <v>13</v>
      </c>
      <c r="AG28" s="37">
        <f t="shared" si="2"/>
        <v>1</v>
      </c>
      <c r="AH28" s="38">
        <f>IF(AD28="",0,RANK(Elite!AD28,$AD$6:$AD$29,1))</f>
        <v>13</v>
      </c>
    </row>
    <row r="29" spans="1:34" ht="16.5" customHeight="1">
      <c r="A29" s="26"/>
      <c r="B29" s="48"/>
      <c r="C29" s="48"/>
      <c r="D29" s="48"/>
      <c r="E29" s="49"/>
      <c r="F29" s="50"/>
      <c r="G29" s="27"/>
      <c r="H29" s="49"/>
      <c r="I29" s="26"/>
      <c r="J29" s="49"/>
      <c r="K29" s="51"/>
      <c r="L29" s="50"/>
      <c r="M29" s="50"/>
      <c r="N29" s="28"/>
      <c r="O29" s="49"/>
      <c r="P29" s="50"/>
      <c r="Q29" s="50"/>
      <c r="R29" s="50"/>
      <c r="S29" s="28"/>
      <c r="T29" s="49"/>
      <c r="U29" s="50"/>
      <c r="V29" s="50"/>
      <c r="W29" s="50"/>
      <c r="X29" s="29"/>
      <c r="Y29" s="52"/>
      <c r="Z29" s="53"/>
      <c r="AA29" s="54"/>
      <c r="AB29" s="42"/>
      <c r="AC29" s="29"/>
      <c r="AD29" s="52"/>
      <c r="AE29" s="53"/>
      <c r="AF29" s="54"/>
      <c r="AG29" s="42"/>
      <c r="AH29" s="29"/>
    </row>
    <row r="31" spans="1:34">
      <c r="B31" s="8" t="s">
        <v>3</v>
      </c>
      <c r="C31" s="8"/>
      <c r="D31" s="8"/>
      <c r="K31" s="13"/>
    </row>
    <row r="32" spans="1:34">
      <c r="B32" s="8">
        <v>1</v>
      </c>
      <c r="C32" s="8"/>
      <c r="D32" s="8"/>
    </row>
    <row r="33" spans="2:4">
      <c r="B33" s="8">
        <v>2</v>
      </c>
      <c r="C33" s="8"/>
      <c r="D33" s="8"/>
    </row>
    <row r="34" spans="2:4">
      <c r="B34" s="8">
        <v>3</v>
      </c>
      <c r="C34" s="8"/>
      <c r="D34" s="8"/>
    </row>
    <row r="35" spans="2:4">
      <c r="B35" s="8">
        <v>4</v>
      </c>
      <c r="C35" s="8"/>
      <c r="D35" s="8"/>
    </row>
    <row r="36" spans="2:4">
      <c r="B36" s="8">
        <v>5</v>
      </c>
      <c r="C36" s="8"/>
      <c r="D36" s="8"/>
    </row>
  </sheetData>
  <mergeCells count="7">
    <mergeCell ref="Y4:AA4"/>
    <mergeCell ref="AD4:AF4"/>
    <mergeCell ref="C1:D2"/>
    <mergeCell ref="B4:E4"/>
    <mergeCell ref="J4:M4"/>
    <mergeCell ref="O4:R4"/>
    <mergeCell ref="T4:W4"/>
  </mergeCells>
  <conditionalFormatting sqref="A6:A28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dataValidations count="1">
    <dataValidation type="list" allowBlank="1" showErrorMessage="1" sqref="H6:I29">
      <formula1>$B$32:$B$36</formula1>
    </dataValidation>
  </dataValidations>
  <pageMargins left="0.7" right="0.7" top="0.75" bottom="0.75" header="0.3" footer="0.3"/>
  <pageSetup paperSize="9" scale="28" orientation="portrait" r:id="rId1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W26"/>
  <sheetViews>
    <sheetView workbookViewId="0">
      <selection activeCell="C28" sqref="C28"/>
    </sheetView>
  </sheetViews>
  <sheetFormatPr defaultRowHeight="14.5"/>
  <cols>
    <col min="1" max="1" width="10.1796875" customWidth="1"/>
    <col min="2" max="2" width="16.54296875" customWidth="1"/>
    <col min="3" max="3" width="14" customWidth="1"/>
    <col min="4" max="4" width="12" customWidth="1"/>
    <col min="5" max="5" width="11.7265625" customWidth="1"/>
    <col min="6" max="6" width="16.54296875" bestFit="1" customWidth="1"/>
    <col min="7" max="7" width="3" customWidth="1"/>
    <col min="8" max="8" width="11.453125" bestFit="1" customWidth="1"/>
    <col min="9" max="9" width="2.7265625" customWidth="1"/>
    <col min="10" max="10" width="10.1796875" customWidth="1"/>
    <col min="11" max="11" width="16.7265625" bestFit="1" customWidth="1"/>
    <col min="12" max="12" width="10.54296875" customWidth="1"/>
    <col min="13" max="13" width="17.81640625" bestFit="1" customWidth="1"/>
    <col min="14" max="14" width="3" customWidth="1"/>
    <col min="15" max="15" width="10.453125" customWidth="1"/>
    <col min="16" max="16" width="16.26953125" customWidth="1"/>
    <col min="17" max="17" width="10" customWidth="1"/>
    <col min="18" max="18" width="17.1796875" customWidth="1"/>
    <col min="19" max="19" width="4.1796875" customWidth="1"/>
    <col min="20" max="20" width="10" bestFit="1" customWidth="1"/>
    <col min="21" max="21" width="16.54296875" bestFit="1" customWidth="1"/>
    <col min="22" max="22" width="10.453125" bestFit="1" customWidth="1"/>
    <col min="23" max="23" width="17.7265625" bestFit="1" customWidth="1"/>
    <col min="24" max="24" width="3.453125" customWidth="1"/>
    <col min="25" max="25" width="11.1796875" customWidth="1"/>
    <col min="26" max="26" width="14.7265625" customWidth="1"/>
    <col min="27" max="27" width="13.26953125" customWidth="1"/>
    <col min="28" max="28" width="18" customWidth="1"/>
    <col min="29" max="29" width="3.81640625" customWidth="1"/>
    <col min="30" max="30" width="10" bestFit="1" customWidth="1"/>
    <col min="31" max="31" width="16.54296875" bestFit="1" customWidth="1"/>
    <col min="32" max="32" width="10.453125" customWidth="1"/>
    <col min="33" max="33" width="17.7265625" bestFit="1" customWidth="1"/>
    <col min="34" max="34" width="4.1796875" customWidth="1"/>
    <col min="35" max="35" width="11.7265625" customWidth="1"/>
    <col min="36" max="36" width="16" customWidth="1"/>
    <col min="37" max="37" width="13" customWidth="1"/>
    <col min="38" max="38" width="17.54296875" customWidth="1"/>
    <col min="39" max="39" width="3.26953125" customWidth="1"/>
    <col min="40" max="40" width="8.1796875" bestFit="1" customWidth="1"/>
    <col min="41" max="41" width="11.453125" bestFit="1" customWidth="1"/>
    <col min="42" max="42" width="12.54296875" bestFit="1" customWidth="1"/>
    <col min="43" max="43" width="3.453125" customWidth="1"/>
    <col min="44" max="44" width="2.7265625" customWidth="1"/>
    <col min="46" max="46" width="10.7265625" customWidth="1"/>
    <col min="47" max="47" width="13.54296875" customWidth="1"/>
    <col min="48" max="48" width="2.7265625" customWidth="1"/>
    <col min="49" max="49" width="3.1796875" customWidth="1"/>
  </cols>
  <sheetData>
    <row r="1" spans="1:49" ht="15" customHeight="1">
      <c r="C1" s="69" t="s">
        <v>27</v>
      </c>
      <c r="D1" s="69"/>
      <c r="E1" s="12"/>
      <c r="G1" s="25"/>
      <c r="T1" s="9"/>
      <c r="U1" s="9"/>
      <c r="V1" s="9"/>
      <c r="W1" s="9"/>
    </row>
    <row r="2" spans="1:49" ht="15" customHeight="1">
      <c r="C2" s="69"/>
      <c r="D2" s="69"/>
      <c r="E2" s="12"/>
      <c r="G2" s="25"/>
      <c r="T2" s="9"/>
      <c r="U2" s="9"/>
      <c r="V2" s="9"/>
      <c r="W2" s="9"/>
    </row>
    <row r="4" spans="1:49" ht="15" thickBot="1">
      <c r="B4" s="70" t="s">
        <v>18</v>
      </c>
      <c r="C4" s="71"/>
      <c r="D4" s="71"/>
      <c r="E4" s="72"/>
      <c r="F4" s="39" t="s">
        <v>24</v>
      </c>
      <c r="G4" s="11"/>
      <c r="H4" s="10"/>
      <c r="J4" s="70" t="s">
        <v>32</v>
      </c>
      <c r="K4" s="71"/>
      <c r="L4" s="71"/>
      <c r="M4" s="72"/>
      <c r="O4" s="70" t="s">
        <v>33</v>
      </c>
      <c r="P4" s="71"/>
      <c r="Q4" s="71"/>
      <c r="R4" s="72"/>
      <c r="T4" s="70" t="s">
        <v>40</v>
      </c>
      <c r="U4" s="71"/>
      <c r="V4" s="71"/>
      <c r="W4" s="72"/>
      <c r="Y4" s="70" t="s">
        <v>46</v>
      </c>
      <c r="Z4" s="71"/>
      <c r="AA4" s="71"/>
      <c r="AB4" s="72"/>
      <c r="AD4" s="70" t="s">
        <v>44</v>
      </c>
      <c r="AE4" s="71"/>
      <c r="AF4" s="71"/>
      <c r="AG4" s="72"/>
      <c r="AI4" s="70" t="s">
        <v>57</v>
      </c>
      <c r="AJ4" s="71"/>
      <c r="AK4" s="71"/>
      <c r="AL4" s="72"/>
      <c r="AN4" s="68" t="s">
        <v>7</v>
      </c>
      <c r="AO4" s="68"/>
      <c r="AP4" s="68"/>
      <c r="AS4" s="68" t="s">
        <v>28</v>
      </c>
      <c r="AT4" s="68"/>
      <c r="AU4" s="68"/>
    </row>
    <row r="5" spans="1:49" ht="15" thickBot="1">
      <c r="B5" s="1" t="s">
        <v>20</v>
      </c>
      <c r="C5" s="3" t="s">
        <v>21</v>
      </c>
      <c r="D5" s="3" t="s">
        <v>22</v>
      </c>
      <c r="E5" s="3" t="s">
        <v>0</v>
      </c>
      <c r="F5" s="40" t="s">
        <v>23</v>
      </c>
      <c r="G5" s="41"/>
      <c r="H5" s="1" t="s">
        <v>3</v>
      </c>
      <c r="J5" s="1" t="s">
        <v>42</v>
      </c>
      <c r="K5" s="5" t="s">
        <v>34</v>
      </c>
      <c r="L5" s="1" t="s">
        <v>35</v>
      </c>
      <c r="M5" s="1" t="s">
        <v>36</v>
      </c>
      <c r="N5" s="32"/>
      <c r="O5" s="1" t="s">
        <v>43</v>
      </c>
      <c r="P5" s="5" t="s">
        <v>37</v>
      </c>
      <c r="Q5" s="1" t="s">
        <v>38</v>
      </c>
      <c r="R5" s="1" t="s">
        <v>39</v>
      </c>
      <c r="S5" s="32"/>
      <c r="T5" s="1" t="s">
        <v>41</v>
      </c>
      <c r="U5" s="5" t="s">
        <v>48</v>
      </c>
      <c r="V5" s="1" t="s">
        <v>49</v>
      </c>
      <c r="W5" s="1" t="s">
        <v>50</v>
      </c>
      <c r="X5" s="33"/>
      <c r="Y5" s="1" t="s">
        <v>47</v>
      </c>
      <c r="Z5" s="5" t="s">
        <v>51</v>
      </c>
      <c r="AA5" s="1" t="s">
        <v>52</v>
      </c>
      <c r="AB5" s="1" t="s">
        <v>53</v>
      </c>
      <c r="AC5" s="33"/>
      <c r="AD5" s="1" t="s">
        <v>45</v>
      </c>
      <c r="AE5" s="5" t="s">
        <v>54</v>
      </c>
      <c r="AF5" s="1" t="s">
        <v>55</v>
      </c>
      <c r="AG5" s="1" t="s">
        <v>56</v>
      </c>
      <c r="AH5" s="32"/>
      <c r="AI5" s="1" t="s">
        <v>58</v>
      </c>
      <c r="AJ5" s="5" t="s">
        <v>59</v>
      </c>
      <c r="AK5" s="1" t="s">
        <v>60</v>
      </c>
      <c r="AL5" s="1" t="s">
        <v>61</v>
      </c>
      <c r="AM5" s="32"/>
      <c r="AN5" s="45" t="s">
        <v>7</v>
      </c>
      <c r="AO5" s="46" t="s">
        <v>10</v>
      </c>
      <c r="AP5" s="47" t="s">
        <v>19</v>
      </c>
      <c r="AQ5" s="32"/>
      <c r="AR5" s="32"/>
      <c r="AS5" s="45" t="s">
        <v>29</v>
      </c>
      <c r="AT5" s="46" t="s">
        <v>30</v>
      </c>
      <c r="AU5" s="47" t="s">
        <v>31</v>
      </c>
      <c r="AV5" s="32"/>
      <c r="AW5" s="32"/>
    </row>
    <row r="6" spans="1:49">
      <c r="A6" s="30">
        <f>RANK(F6,$F$6:$F$19,1)</f>
        <v>1</v>
      </c>
      <c r="B6" s="15" t="s">
        <v>244</v>
      </c>
      <c r="C6" s="16" t="s">
        <v>245</v>
      </c>
      <c r="D6" s="16" t="s">
        <v>139</v>
      </c>
      <c r="E6" s="17" t="s">
        <v>140</v>
      </c>
      <c r="F6" s="2">
        <f>SUM(M6+R6+W6+AB6+AG6+AL6+AP6+AU6)</f>
        <v>29.5</v>
      </c>
      <c r="H6" s="21">
        <v>4</v>
      </c>
      <c r="I6" s="7"/>
      <c r="J6" s="21">
        <v>0</v>
      </c>
      <c r="K6" s="14">
        <f>IF(J6="","-",$H6*$J6)</f>
        <v>0</v>
      </c>
      <c r="L6" s="2">
        <f>IF(J6="","-",RANK(Special!K6,$K$6:$K$19,1))</f>
        <v>1</v>
      </c>
      <c r="M6" s="4">
        <f>IF(J6="",0,IF(N6=1,L6,(L6+(L6-1)+N6)/2))</f>
        <v>1</v>
      </c>
      <c r="N6" s="36">
        <f>COUNTIF($L$6:$L$19,L6)</f>
        <v>1</v>
      </c>
      <c r="O6" s="21">
        <v>0</v>
      </c>
      <c r="P6" s="14">
        <f>IF(O6="","-",$H6*$O6)</f>
        <v>0</v>
      </c>
      <c r="Q6" s="2">
        <f>IF(O6="","-",RANK(Special!P6,$P$6:$P$19,1))</f>
        <v>1</v>
      </c>
      <c r="R6" s="4">
        <f>IF(O6="",0,IF(S6=1,Q6,(Q6+(Q6-1)+S6)/2))</f>
        <v>2</v>
      </c>
      <c r="S6" s="36">
        <f>COUNTIF($Q$6:$Q$19,Q6)</f>
        <v>3</v>
      </c>
      <c r="T6" s="23">
        <v>9</v>
      </c>
      <c r="U6" s="6">
        <f>IF(T6="","-",$H6*$T6)</f>
        <v>36</v>
      </c>
      <c r="V6" s="2">
        <f>IF(T6="","-",RANK(Special!U6,$U$6:$U$19,1))</f>
        <v>7</v>
      </c>
      <c r="W6" s="2">
        <f>IF(T6="",0,IF(X6=1,V6,(V6+(V6-1)+X6)/2))</f>
        <v>7.5</v>
      </c>
      <c r="X6" s="36">
        <f>COUNTIF($V$6:$V$19,V6)</f>
        <v>2</v>
      </c>
      <c r="Y6" s="23">
        <v>3</v>
      </c>
      <c r="Z6" s="6">
        <f>IF(Y6="","-",$H6*$Y6)</f>
        <v>12</v>
      </c>
      <c r="AA6" s="2">
        <f>IF(Y6="","-",RANK(Special!Z6,$Z$6:$Z$19,1))</f>
        <v>7</v>
      </c>
      <c r="AB6" s="2">
        <f>IF(Y6="",0,IF(AC6=1,AA6,(AA6+(AA6-1)+AC6)/2))</f>
        <v>7.5</v>
      </c>
      <c r="AC6" s="36">
        <f>COUNTIF($AA$6:$AA$19,AA6)</f>
        <v>2</v>
      </c>
      <c r="AD6" s="21">
        <v>3</v>
      </c>
      <c r="AE6" s="2">
        <f>IF(AD6="","-",$H6*$AD6)</f>
        <v>12</v>
      </c>
      <c r="AF6" s="2">
        <f>IF(AD6="","-",RANK(Special!AE6,$AE$6:$AE$19,1))</f>
        <v>1</v>
      </c>
      <c r="AG6" s="2">
        <f>IF(AD6="",0,IF(AH6=1,AF6,(AF6+(AF6-1)+AH6)/2))</f>
        <v>1.5</v>
      </c>
      <c r="AH6" s="37">
        <f>COUNTIF($AF$6:$AF$19,AF6)</f>
        <v>2</v>
      </c>
      <c r="AI6" s="21">
        <v>3</v>
      </c>
      <c r="AJ6" s="2">
        <f>IF(AI6="","-",$H6*$AI6)</f>
        <v>12</v>
      </c>
      <c r="AK6" s="2">
        <f>IF(AI6="","-",RANK(Special!AJ6,$AJ$6:$AJ$19,1))</f>
        <v>3</v>
      </c>
      <c r="AL6" s="2">
        <f>IF(AI6="",0,IF(AM6=1,AK6,(AK6+(AK6-1)+AM6)/2))</f>
        <v>3.5</v>
      </c>
      <c r="AM6" s="37">
        <f>COUNTIF($AK$6:$AK$19,AK6)</f>
        <v>2</v>
      </c>
      <c r="AN6" s="43">
        <v>3.7037037037037037E-5</v>
      </c>
      <c r="AO6" s="2">
        <f>IF(AN6="","-",IF(AR6=0,MAX($AR$6:$AR$19)+1,AR6))</f>
        <v>1</v>
      </c>
      <c r="AP6" s="44">
        <f>IF(AN6="",0,IF(AQ6=1,AO6,(AO6+(AO6-1)+AQ6)/2))</f>
        <v>1.5</v>
      </c>
      <c r="AQ6" s="37">
        <f>COUNTIF($AO$6:$AO$19,AO6)</f>
        <v>2</v>
      </c>
      <c r="AR6" s="38">
        <f>IF(AN6="",0,RANK(Special!AN6,$AN$6:$AN$19,1))</f>
        <v>1</v>
      </c>
      <c r="AS6" s="43">
        <v>1.2118055555555557E-4</v>
      </c>
      <c r="AT6" s="2">
        <f>IF(AS6="","-",IF(AW6=0,MAX($AR$6:$AR$19)+1,AW6))</f>
        <v>5</v>
      </c>
      <c r="AU6" s="44">
        <f>IF(AS6="",0,IF(AV6=1,AT6,(AT6+(AT6-1)+AV6)/2))</f>
        <v>5</v>
      </c>
      <c r="AV6" s="37">
        <f>COUNTIF($AT$6:$AT$19,AT6)</f>
        <v>1</v>
      </c>
      <c r="AW6" s="38">
        <f>IF(AS6="",0,RANK(Special!AS6,$AS$6:$AS$19,1))</f>
        <v>5</v>
      </c>
    </row>
    <row r="7" spans="1:49">
      <c r="A7" s="30">
        <f>RANK(F7,$F$6:$F$19,1)</f>
        <v>6</v>
      </c>
      <c r="B7" s="59" t="s">
        <v>278</v>
      </c>
      <c r="C7" s="19" t="s">
        <v>264</v>
      </c>
      <c r="D7" s="19" t="s">
        <v>113</v>
      </c>
      <c r="E7" s="20" t="s">
        <v>141</v>
      </c>
      <c r="F7" s="2">
        <f>SUM(M7+R7+W7+AB7+AG7+AL7+AP7+AU7)</f>
        <v>49</v>
      </c>
      <c r="H7" s="22">
        <v>2</v>
      </c>
      <c r="I7" s="7"/>
      <c r="J7" s="21">
        <v>112</v>
      </c>
      <c r="K7" s="14">
        <f>IF(J7="","-",$H7*$J7)</f>
        <v>224</v>
      </c>
      <c r="L7" s="2">
        <f>IF(J7="","-",RANK(Special!K7,$K$6:$K$19,1))</f>
        <v>10</v>
      </c>
      <c r="M7" s="4">
        <f>IF(J7="",0,IF(N7=1,L7,(L7+(L7-1)+N7)/2))</f>
        <v>10</v>
      </c>
      <c r="N7" s="36">
        <f>COUNTIF($L$6:$L$19,L7)</f>
        <v>1</v>
      </c>
      <c r="O7" s="21">
        <v>6</v>
      </c>
      <c r="P7" s="14">
        <f t="shared" ref="P7:P18" si="0">IF(O7="","-",$H7*$O7)</f>
        <v>12</v>
      </c>
      <c r="Q7" s="2">
        <f>IF(O7="","-",RANK(Special!P7,$P$6:$P$19,1))</f>
        <v>7</v>
      </c>
      <c r="R7" s="4">
        <f>IF(O7="",0,IF(S7=1,Q7,(Q7+(Q7-1)+S7)/2))</f>
        <v>7.5</v>
      </c>
      <c r="S7" s="36">
        <f>COUNTIF($Q$6:$Q$19,Q7)</f>
        <v>2</v>
      </c>
      <c r="T7" s="22">
        <v>16</v>
      </c>
      <c r="U7" s="6">
        <f>IF(T7="","-",$H7*$T7)</f>
        <v>32</v>
      </c>
      <c r="V7" s="2">
        <f>IF(T7="","-",RANK(Special!U7,$U$6:$U$19,1))</f>
        <v>6</v>
      </c>
      <c r="W7" s="2">
        <f>IF(T7="",0,IF(X7=1,V7,(V7+(V7-1)+X7)/2))</f>
        <v>6</v>
      </c>
      <c r="X7" s="36">
        <f>COUNTIF($V$6:$V$19,V7)</f>
        <v>1</v>
      </c>
      <c r="Y7" s="22">
        <v>5</v>
      </c>
      <c r="Z7" s="6">
        <f t="shared" ref="Z7:Z18" si="1">IF(Y7="","-",$H7*$Y7)</f>
        <v>10</v>
      </c>
      <c r="AA7" s="2">
        <f>IF(Y7="","-",RANK(Special!Z7,$Z$6:$Z$19,1))</f>
        <v>5</v>
      </c>
      <c r="AB7" s="2">
        <f>IF(Y7="",0,IF(AC7=1,AA7,(AA7+(AA7-1)+AC7)/2))</f>
        <v>5.5</v>
      </c>
      <c r="AC7" s="36">
        <f>COUNTIF($AA$6:$AA$19,AA7)</f>
        <v>2</v>
      </c>
      <c r="AD7" s="22">
        <v>53</v>
      </c>
      <c r="AE7" s="34">
        <f>IF(AD7="","-",$H7*$AD7)</f>
        <v>106</v>
      </c>
      <c r="AF7" s="34">
        <f>IF(AD7="","-",RANK(Special!AE7,$AE$6:$AE$19,1))</f>
        <v>4</v>
      </c>
      <c r="AG7" s="34">
        <f>IF(AD7="",0,IF(AH7=1,AF7,(AF7+(AF7-1)+AH7)/2))</f>
        <v>4</v>
      </c>
      <c r="AH7" s="37">
        <f>COUNTIF($AF$6:$AF$19,AF7)</f>
        <v>1</v>
      </c>
      <c r="AI7" s="22">
        <v>254</v>
      </c>
      <c r="AJ7" s="2">
        <f t="shared" ref="AJ7:AJ18" si="2">IF(AI7="","-",$H7*$AI7)</f>
        <v>508</v>
      </c>
      <c r="AK7" s="2">
        <f>IF(AI7="","-",RANK(Special!AJ7,$AJ$6:$AJ$19,1))</f>
        <v>10</v>
      </c>
      <c r="AL7" s="34">
        <f>IF(AI7="",0,IF(AM7=1,AK7,(AK7+(AK7-1)+AM7)/2))</f>
        <v>10</v>
      </c>
      <c r="AM7" s="37">
        <f>COUNTIF($AK$6:$AK$19,AK7)</f>
        <v>1</v>
      </c>
      <c r="AN7" s="31">
        <v>3.7731481481481477E-5</v>
      </c>
      <c r="AO7" s="34">
        <f>IF(AN7="","-",IF(AR7=0,MAX($AR$6:$AR$19)+1,AR7))</f>
        <v>3</v>
      </c>
      <c r="AP7" s="35">
        <f>IF(AN7="",0,IF(AQ7=1,AO7,(AO7+(AO7-1)+AQ7)/2))</f>
        <v>3</v>
      </c>
      <c r="AQ7" s="37">
        <f>COUNTIF($AO$6:$AO$19,AO7)</f>
        <v>1</v>
      </c>
      <c r="AR7" s="38">
        <f>IF(AN7="",0,RANK(Special!AN7,$AN$6:$AN$19,1))</f>
        <v>3</v>
      </c>
      <c r="AS7" s="31">
        <v>1.1319444444444442E-4</v>
      </c>
      <c r="AT7" s="34">
        <f>IF(AS7="","-",IF(AW7=0,MAX($AR$6:$AR$19)+1,AW7))</f>
        <v>3</v>
      </c>
      <c r="AU7" s="35">
        <f>IF(AS7="",0,IF(AV7=1,AT7,(AT7+(AT7-1)+AV7)/2))</f>
        <v>3</v>
      </c>
      <c r="AV7" s="37">
        <f>COUNTIF($AT$6:$AT$19,AT7)</f>
        <v>1</v>
      </c>
      <c r="AW7" s="38">
        <f>IF(AS7="",0,RANK(Special!AS7,$AS$6:$AS$19,1))</f>
        <v>3</v>
      </c>
    </row>
    <row r="8" spans="1:49">
      <c r="A8" s="30">
        <f t="shared" ref="A8:A18" si="3">RANK(F8,$F$6:$F$19,1)</f>
        <v>9</v>
      </c>
      <c r="B8" s="18" t="s">
        <v>246</v>
      </c>
      <c r="C8" s="19" t="s">
        <v>247</v>
      </c>
      <c r="D8" s="19" t="s">
        <v>142</v>
      </c>
      <c r="E8" s="20" t="s">
        <v>143</v>
      </c>
      <c r="F8" s="2">
        <f t="shared" ref="F8:F18" si="4">SUM(M8+R8+W8+AB8+AG8+AL8+AP8+AU8)</f>
        <v>59</v>
      </c>
      <c r="H8" s="22">
        <v>2</v>
      </c>
      <c r="I8" s="7"/>
      <c r="J8" s="21">
        <v>21</v>
      </c>
      <c r="K8" s="14">
        <f t="shared" ref="K8:K18" si="5">IF(J8="","-",$H8*$J8)</f>
        <v>42</v>
      </c>
      <c r="L8" s="2">
        <f>IF(J8="","-",RANK(Special!K8,$K$6:$K$19,1))</f>
        <v>5</v>
      </c>
      <c r="M8" s="4">
        <f t="shared" ref="M8:M18" si="6">IF(J8="",0,IF(N8=1,L8,(L8+(L8-1)+N8)/2))</f>
        <v>5.5</v>
      </c>
      <c r="N8" s="36">
        <f t="shared" ref="N8:N18" si="7">COUNTIF($L$6:$L$19,L8)</f>
        <v>2</v>
      </c>
      <c r="O8" s="21">
        <v>3</v>
      </c>
      <c r="P8" s="14">
        <f t="shared" si="0"/>
        <v>6</v>
      </c>
      <c r="Q8" s="2">
        <f>IF(O8="","-",RANK(Special!P8,$P$6:$P$19,1))</f>
        <v>5</v>
      </c>
      <c r="R8" s="4">
        <f t="shared" ref="R8:R18" si="8">IF(O8="",0,IF(S8=1,Q8,(Q8+(Q8-1)+S8)/2))</f>
        <v>5</v>
      </c>
      <c r="S8" s="36">
        <f t="shared" ref="S8:S18" si="9">COUNTIF($Q$6:$Q$19,Q8)</f>
        <v>1</v>
      </c>
      <c r="T8" s="22">
        <v>88</v>
      </c>
      <c r="U8" s="6">
        <f t="shared" ref="U8:U18" si="10">IF(T8="","-",$H8*$T8)</f>
        <v>176</v>
      </c>
      <c r="V8" s="2">
        <f>IF(T8="","-",RANK(Special!U8,$U$6:$U$19,1))</f>
        <v>10</v>
      </c>
      <c r="W8" s="2">
        <f t="shared" ref="W8:W18" si="11">IF(T8="",0,IF(X8=1,V8,(V8+(V8-1)+X8)/2))</f>
        <v>10</v>
      </c>
      <c r="X8" s="36">
        <f t="shared" ref="X8:X18" si="12">COUNTIF($V$6:$V$19,V8)</f>
        <v>1</v>
      </c>
      <c r="Y8" s="22">
        <v>5</v>
      </c>
      <c r="Z8" s="6">
        <f t="shared" si="1"/>
        <v>10</v>
      </c>
      <c r="AA8" s="2">
        <f>IF(Y8="","-",RANK(Special!Z8,$Z$6:$Z$19,1))</f>
        <v>5</v>
      </c>
      <c r="AB8" s="2">
        <f t="shared" ref="AB8:AB18" si="13">IF(Y8="",0,IF(AC8=1,AA8,(AA8+(AA8-1)+AC8)/2))</f>
        <v>5.5</v>
      </c>
      <c r="AC8" s="36">
        <f t="shared" ref="AC8:AC18" si="14">COUNTIF($AA$6:$AA$19,AA8)</f>
        <v>2</v>
      </c>
      <c r="AD8" s="22">
        <v>236</v>
      </c>
      <c r="AE8" s="34">
        <f t="shared" ref="AE8:AE18" si="15">IF(AD8="","-",$H8*$AD8)</f>
        <v>472</v>
      </c>
      <c r="AF8" s="34">
        <f>IF(AD8="","-",RANK(Special!AE8,$AE$6:$AE$19,1))</f>
        <v>9</v>
      </c>
      <c r="AG8" s="34">
        <f t="shared" ref="AG8:AG18" si="16">IF(AD8="",0,IF(AH8=1,AF8,(AF8+(AF8-1)+AH8)/2))</f>
        <v>9</v>
      </c>
      <c r="AH8" s="37">
        <f t="shared" ref="AH8:AH18" si="17">COUNTIF($AF$6:$AF$19,AF8)</f>
        <v>1</v>
      </c>
      <c r="AI8" s="22">
        <v>177</v>
      </c>
      <c r="AJ8" s="2">
        <f t="shared" si="2"/>
        <v>354</v>
      </c>
      <c r="AK8" s="2">
        <f>IF(AI8="","-",RANK(Special!AJ8,$AJ$6:$AJ$19,1))</f>
        <v>9</v>
      </c>
      <c r="AL8" s="34">
        <f t="shared" ref="AL8:AL18" si="18">IF(AI8="",0,IF(AM8=1,AK8,(AK8+(AK8-1)+AM8)/2))</f>
        <v>9</v>
      </c>
      <c r="AM8" s="37">
        <f t="shared" ref="AM8:AM18" si="19">COUNTIF($AK$6:$AK$19,AK8)</f>
        <v>1</v>
      </c>
      <c r="AN8" s="31">
        <v>3.9120370370370371E-5</v>
      </c>
      <c r="AO8" s="34">
        <f t="shared" ref="AO8:AO18" si="20">IF(AN8="","-",IF(AR8=0,MAX($AR$6:$AR$19)+1,AR8))</f>
        <v>5</v>
      </c>
      <c r="AP8" s="35">
        <f t="shared" ref="AP8:AP18" si="21">IF(AN8="",0,IF(AQ8=1,AO8,(AO8+(AO8-1)+AQ8)/2))</f>
        <v>5</v>
      </c>
      <c r="AQ8" s="37">
        <f t="shared" ref="AQ8:AQ18" si="22">COUNTIF($AO$6:$AO$19,AO8)</f>
        <v>1</v>
      </c>
      <c r="AR8" s="38">
        <f>IF(AN8="",0,RANK(Special!AN8,$AN$6:$AN$19,1))</f>
        <v>5</v>
      </c>
      <c r="AS8" s="31">
        <v>1.9062499999999996E-4</v>
      </c>
      <c r="AT8" s="34">
        <f t="shared" ref="AT8:AT18" si="23">IF(AS8="","-",IF(AW8=0,MAX($AR$6:$AR$19)+1,AW8))</f>
        <v>10</v>
      </c>
      <c r="AU8" s="35">
        <f t="shared" ref="AU8:AU18" si="24">IF(AS8="",0,IF(AV8=1,AT8,(AT8+(AT8-1)+AV8)/2))</f>
        <v>10</v>
      </c>
      <c r="AV8" s="37">
        <f t="shared" ref="AV8:AV18" si="25">COUNTIF($AT$6:$AT$19,AT8)</f>
        <v>1</v>
      </c>
      <c r="AW8" s="38">
        <f>IF(AS8="",0,RANK(Special!AS8,$AS$6:$AS$19,1))</f>
        <v>10</v>
      </c>
    </row>
    <row r="9" spans="1:49">
      <c r="A9" s="30">
        <f t="shared" si="3"/>
        <v>7</v>
      </c>
      <c r="B9" s="18" t="s">
        <v>265</v>
      </c>
      <c r="C9" s="19" t="s">
        <v>266</v>
      </c>
      <c r="D9" s="19" t="s">
        <v>64</v>
      </c>
      <c r="E9" s="20" t="s">
        <v>144</v>
      </c>
      <c r="F9" s="2">
        <f t="shared" si="4"/>
        <v>58</v>
      </c>
      <c r="H9" s="22">
        <v>3</v>
      </c>
      <c r="I9" s="7"/>
      <c r="J9" s="21">
        <v>226</v>
      </c>
      <c r="K9" s="14">
        <f t="shared" si="5"/>
        <v>678</v>
      </c>
      <c r="L9" s="2">
        <f>IF(J9="","-",RANK(Special!K9,$K$6:$K$19,1))</f>
        <v>11</v>
      </c>
      <c r="M9" s="4">
        <f t="shared" si="6"/>
        <v>11</v>
      </c>
      <c r="N9" s="36">
        <f t="shared" si="7"/>
        <v>1</v>
      </c>
      <c r="O9" s="21">
        <v>14</v>
      </c>
      <c r="P9" s="14">
        <f t="shared" si="0"/>
        <v>42</v>
      </c>
      <c r="Q9" s="2">
        <f>IF(O9="","-",RANK(Special!P9,$P$6:$P$19,1))</f>
        <v>10</v>
      </c>
      <c r="R9" s="4">
        <f t="shared" si="8"/>
        <v>10</v>
      </c>
      <c r="S9" s="36">
        <f t="shared" si="9"/>
        <v>1</v>
      </c>
      <c r="T9" s="22">
        <v>9</v>
      </c>
      <c r="U9" s="6">
        <f t="shared" si="10"/>
        <v>27</v>
      </c>
      <c r="V9" s="2">
        <f>IF(T9="","-",RANK(Special!U9,$U$6:$U$19,1))</f>
        <v>5</v>
      </c>
      <c r="W9" s="2">
        <f t="shared" si="11"/>
        <v>5</v>
      </c>
      <c r="X9" s="36">
        <f t="shared" si="12"/>
        <v>1</v>
      </c>
      <c r="Y9" s="22">
        <v>250</v>
      </c>
      <c r="Z9" s="6">
        <f t="shared" si="1"/>
        <v>750</v>
      </c>
      <c r="AA9" s="2">
        <f>IF(Y9="","-",RANK(Special!Z9,$Z$6:$Z$19,1))</f>
        <v>12</v>
      </c>
      <c r="AB9" s="2">
        <f t="shared" si="13"/>
        <v>12</v>
      </c>
      <c r="AC9" s="36">
        <f t="shared" si="14"/>
        <v>1</v>
      </c>
      <c r="AD9" s="22">
        <v>41</v>
      </c>
      <c r="AE9" s="34">
        <f t="shared" si="15"/>
        <v>123</v>
      </c>
      <c r="AF9" s="34">
        <f>IF(AD9="","-",RANK(Special!AE9,$AE$6:$AE$19,1))</f>
        <v>6</v>
      </c>
      <c r="AG9" s="34">
        <f t="shared" si="16"/>
        <v>6</v>
      </c>
      <c r="AH9" s="37">
        <f t="shared" si="17"/>
        <v>1</v>
      </c>
      <c r="AI9" s="22">
        <v>34</v>
      </c>
      <c r="AJ9" s="2">
        <f t="shared" si="2"/>
        <v>102</v>
      </c>
      <c r="AK9" s="2">
        <f>IF(AI9="","-",RANK(Special!AJ9,$AJ$6:$AJ$19,1))</f>
        <v>6</v>
      </c>
      <c r="AL9" s="34">
        <f t="shared" si="18"/>
        <v>6</v>
      </c>
      <c r="AM9" s="37">
        <f t="shared" si="19"/>
        <v>1</v>
      </c>
      <c r="AN9" s="31">
        <v>3.8541666666666671E-5</v>
      </c>
      <c r="AO9" s="34">
        <f t="shared" si="20"/>
        <v>4</v>
      </c>
      <c r="AP9" s="35">
        <f t="shared" si="21"/>
        <v>4</v>
      </c>
      <c r="AQ9" s="37">
        <f t="shared" si="22"/>
        <v>1</v>
      </c>
      <c r="AR9" s="38">
        <f>IF(AN9="",0,RANK(Special!AN9,$AN$6:$AN$19,1))</f>
        <v>4</v>
      </c>
      <c r="AS9" s="31">
        <v>1.1898148148148147E-4</v>
      </c>
      <c r="AT9" s="34">
        <f t="shared" si="23"/>
        <v>4</v>
      </c>
      <c r="AU9" s="35">
        <f t="shared" si="24"/>
        <v>4</v>
      </c>
      <c r="AV9" s="37">
        <f t="shared" si="25"/>
        <v>1</v>
      </c>
      <c r="AW9" s="38">
        <f>IF(AS9="",0,RANK(Special!AS9,$AS$6:$AS$19,1))</f>
        <v>4</v>
      </c>
    </row>
    <row r="10" spans="1:49">
      <c r="A10" s="30">
        <f t="shared" si="3"/>
        <v>8</v>
      </c>
      <c r="B10" s="18" t="s">
        <v>253</v>
      </c>
      <c r="C10" s="19" t="s">
        <v>254</v>
      </c>
      <c r="D10" s="57" t="s">
        <v>145</v>
      </c>
      <c r="E10" s="20" t="s">
        <v>146</v>
      </c>
      <c r="F10" s="2">
        <f t="shared" si="4"/>
        <v>58.5</v>
      </c>
      <c r="H10" s="22">
        <v>3</v>
      </c>
      <c r="I10" s="7"/>
      <c r="J10" s="21">
        <v>14</v>
      </c>
      <c r="K10" s="14">
        <f t="shared" si="5"/>
        <v>42</v>
      </c>
      <c r="L10" s="2">
        <f>IF(J10="","-",RANK(Special!K10,$K$6:$K$19,1))</f>
        <v>5</v>
      </c>
      <c r="M10" s="4">
        <f t="shared" si="6"/>
        <v>5.5</v>
      </c>
      <c r="N10" s="36">
        <f t="shared" si="7"/>
        <v>2</v>
      </c>
      <c r="O10" s="21">
        <v>103</v>
      </c>
      <c r="P10" s="14">
        <f t="shared" si="0"/>
        <v>309</v>
      </c>
      <c r="Q10" s="2">
        <f>IF(O10="","-",RANK(Special!P10,$P$6:$P$19,1))</f>
        <v>11</v>
      </c>
      <c r="R10" s="4">
        <f t="shared" si="8"/>
        <v>11</v>
      </c>
      <c r="S10" s="36">
        <f t="shared" si="9"/>
        <v>1</v>
      </c>
      <c r="T10" s="22">
        <v>62</v>
      </c>
      <c r="U10" s="6">
        <f t="shared" si="10"/>
        <v>186</v>
      </c>
      <c r="V10" s="2">
        <f>IF(T10="","-",RANK(Special!U10,$U$6:$U$19,1))</f>
        <v>11</v>
      </c>
      <c r="W10" s="2">
        <f t="shared" si="11"/>
        <v>11</v>
      </c>
      <c r="X10" s="36">
        <f t="shared" si="12"/>
        <v>1</v>
      </c>
      <c r="Y10" s="22">
        <v>5</v>
      </c>
      <c r="Z10" s="6">
        <f t="shared" si="1"/>
        <v>15</v>
      </c>
      <c r="AA10" s="2">
        <f>IF(Y10="","-",RANK(Special!Z10,$Z$6:$Z$19,1))</f>
        <v>9</v>
      </c>
      <c r="AB10" s="2">
        <f t="shared" si="13"/>
        <v>9</v>
      </c>
      <c r="AC10" s="36">
        <f t="shared" si="14"/>
        <v>1</v>
      </c>
      <c r="AD10" s="22">
        <v>4</v>
      </c>
      <c r="AE10" s="34">
        <f t="shared" si="15"/>
        <v>12</v>
      </c>
      <c r="AF10" s="34">
        <f>IF(AD10="","-",RANK(Special!AE10,$AE$6:$AE$19,1))</f>
        <v>1</v>
      </c>
      <c r="AG10" s="34">
        <f t="shared" si="16"/>
        <v>1.5</v>
      </c>
      <c r="AH10" s="37">
        <f t="shared" si="17"/>
        <v>2</v>
      </c>
      <c r="AI10" s="22">
        <v>3</v>
      </c>
      <c r="AJ10" s="2">
        <f t="shared" si="2"/>
        <v>9</v>
      </c>
      <c r="AK10" s="2">
        <f>IF(AI10="","-",RANK(Special!AJ10,$AJ$6:$AJ$19,1))</f>
        <v>1</v>
      </c>
      <c r="AL10" s="34">
        <f t="shared" si="18"/>
        <v>1.5</v>
      </c>
      <c r="AM10" s="37">
        <f t="shared" si="19"/>
        <v>2</v>
      </c>
      <c r="AN10" s="31">
        <v>5.1620370370370377E-5</v>
      </c>
      <c r="AO10" s="34">
        <f t="shared" si="20"/>
        <v>11</v>
      </c>
      <c r="AP10" s="35">
        <f t="shared" si="21"/>
        <v>11</v>
      </c>
      <c r="AQ10" s="37">
        <f t="shared" si="22"/>
        <v>1</v>
      </c>
      <c r="AR10" s="38">
        <f>IF(AN10="",0,RANK(Special!AN10,$AN$6:$AN$19,1))</f>
        <v>11</v>
      </c>
      <c r="AS10" s="31">
        <v>1.4212962962962961E-4</v>
      </c>
      <c r="AT10" s="34">
        <f t="shared" si="23"/>
        <v>8</v>
      </c>
      <c r="AU10" s="35">
        <f t="shared" si="24"/>
        <v>8</v>
      </c>
      <c r="AV10" s="37">
        <f t="shared" si="25"/>
        <v>1</v>
      </c>
      <c r="AW10" s="38">
        <f>IF(AS10="",0,RANK(Special!AS10,$AS$6:$AS$19,1))</f>
        <v>8</v>
      </c>
    </row>
    <row r="11" spans="1:49">
      <c r="A11" s="30">
        <f t="shared" si="3"/>
        <v>13</v>
      </c>
      <c r="B11" s="18" t="s">
        <v>279</v>
      </c>
      <c r="C11" s="19"/>
      <c r="D11" s="19" t="s">
        <v>113</v>
      </c>
      <c r="E11" s="20" t="s">
        <v>147</v>
      </c>
      <c r="F11" s="2">
        <f t="shared" si="4"/>
        <v>100</v>
      </c>
      <c r="H11" s="22">
        <v>2</v>
      </c>
      <c r="I11" s="7"/>
      <c r="J11" s="21">
        <v>1000</v>
      </c>
      <c r="K11" s="14">
        <f t="shared" si="5"/>
        <v>2000</v>
      </c>
      <c r="L11" s="2">
        <f>IF(J11="","-",RANK(Special!K11,$K$6:$K$19,1))</f>
        <v>13</v>
      </c>
      <c r="M11" s="4">
        <f t="shared" si="6"/>
        <v>13</v>
      </c>
      <c r="N11" s="36">
        <f t="shared" si="7"/>
        <v>1</v>
      </c>
      <c r="O11" s="21">
        <v>1000</v>
      </c>
      <c r="P11" s="14">
        <f t="shared" si="0"/>
        <v>2000</v>
      </c>
      <c r="Q11" s="2">
        <f>IF(O11="","-",RANK(Special!P11,$P$6:$P$19,1))</f>
        <v>12</v>
      </c>
      <c r="R11" s="4">
        <f t="shared" si="8"/>
        <v>12</v>
      </c>
      <c r="S11" s="36">
        <f t="shared" si="9"/>
        <v>1</v>
      </c>
      <c r="T11" s="22">
        <v>1000</v>
      </c>
      <c r="U11" s="6">
        <f t="shared" si="10"/>
        <v>2000</v>
      </c>
      <c r="V11" s="2">
        <f>IF(T11="","-",RANK(Special!U11,$U$6:$U$19,1))</f>
        <v>13</v>
      </c>
      <c r="W11" s="2">
        <f t="shared" si="11"/>
        <v>13</v>
      </c>
      <c r="X11" s="36">
        <f t="shared" si="12"/>
        <v>1</v>
      </c>
      <c r="Y11" s="22">
        <v>1000</v>
      </c>
      <c r="Z11" s="6">
        <f t="shared" si="1"/>
        <v>2000</v>
      </c>
      <c r="AA11" s="2">
        <f>IF(Y11="","-",RANK(Special!Z11,$Z$6:$Z$19,1))</f>
        <v>13</v>
      </c>
      <c r="AB11" s="2">
        <f t="shared" si="13"/>
        <v>13</v>
      </c>
      <c r="AC11" s="36">
        <f t="shared" si="14"/>
        <v>1</v>
      </c>
      <c r="AD11" s="22">
        <v>1000</v>
      </c>
      <c r="AE11" s="34">
        <f t="shared" si="15"/>
        <v>2000</v>
      </c>
      <c r="AF11" s="34">
        <f>IF(AD11="","-",RANK(Special!AE11,$AE$6:$AE$19,1))</f>
        <v>12</v>
      </c>
      <c r="AG11" s="34">
        <f t="shared" si="16"/>
        <v>12</v>
      </c>
      <c r="AH11" s="37">
        <f t="shared" si="17"/>
        <v>1</v>
      </c>
      <c r="AI11" s="22">
        <v>1000</v>
      </c>
      <c r="AJ11" s="2">
        <f t="shared" si="2"/>
        <v>2000</v>
      </c>
      <c r="AK11" s="2">
        <f>IF(AI11="","-",RANK(Special!AJ11,$AJ$6:$AJ$19,1))</f>
        <v>12</v>
      </c>
      <c r="AL11" s="34">
        <f t="shared" si="18"/>
        <v>12</v>
      </c>
      <c r="AM11" s="37">
        <f t="shared" si="19"/>
        <v>1</v>
      </c>
      <c r="AN11" s="31">
        <v>1.1574074074074073E-4</v>
      </c>
      <c r="AO11" s="34">
        <f t="shared" si="20"/>
        <v>12</v>
      </c>
      <c r="AP11" s="35">
        <f t="shared" si="21"/>
        <v>12.5</v>
      </c>
      <c r="AQ11" s="37">
        <f t="shared" si="22"/>
        <v>2</v>
      </c>
      <c r="AR11" s="38">
        <f>IF(AN11="",0,RANK(Special!AN11,$AN$6:$AN$19,1))</f>
        <v>12</v>
      </c>
      <c r="AS11" s="31">
        <v>5.7870370370370378E-4</v>
      </c>
      <c r="AT11" s="34">
        <f t="shared" si="23"/>
        <v>12</v>
      </c>
      <c r="AU11" s="35">
        <f t="shared" si="24"/>
        <v>12.5</v>
      </c>
      <c r="AV11" s="37">
        <f t="shared" si="25"/>
        <v>2</v>
      </c>
      <c r="AW11" s="38">
        <f>IF(AS11="",0,RANK(Special!AS11,$AS$6:$AS$19,1))</f>
        <v>12</v>
      </c>
    </row>
    <row r="12" spans="1:49">
      <c r="A12" s="30">
        <f t="shared" si="3"/>
        <v>12</v>
      </c>
      <c r="B12" s="18" t="s">
        <v>255</v>
      </c>
      <c r="C12" s="19" t="s">
        <v>256</v>
      </c>
      <c r="D12" s="19" t="s">
        <v>64</v>
      </c>
      <c r="E12" s="20" t="s">
        <v>148</v>
      </c>
      <c r="F12" s="2">
        <f t="shared" si="4"/>
        <v>96</v>
      </c>
      <c r="H12" s="22">
        <v>3</v>
      </c>
      <c r="I12" s="7"/>
      <c r="J12" s="21">
        <v>314</v>
      </c>
      <c r="K12" s="14">
        <f t="shared" si="5"/>
        <v>942</v>
      </c>
      <c r="L12" s="2">
        <f>IF(J12="","-",RANK(Special!K12,$K$6:$K$19,1))</f>
        <v>12</v>
      </c>
      <c r="M12" s="4">
        <f t="shared" si="6"/>
        <v>12</v>
      </c>
      <c r="N12" s="36">
        <f t="shared" si="7"/>
        <v>1</v>
      </c>
      <c r="O12" s="58">
        <v>1000</v>
      </c>
      <c r="P12" s="14">
        <f t="shared" si="0"/>
        <v>3000</v>
      </c>
      <c r="Q12" s="2">
        <f>IF(O12="","-",RANK(Special!P12,$P$6:$P$19,1))</f>
        <v>13</v>
      </c>
      <c r="R12" s="4">
        <f t="shared" si="8"/>
        <v>13</v>
      </c>
      <c r="S12" s="36">
        <f t="shared" si="9"/>
        <v>1</v>
      </c>
      <c r="T12" s="22">
        <v>24</v>
      </c>
      <c r="U12" s="6">
        <f t="shared" si="10"/>
        <v>72</v>
      </c>
      <c r="V12" s="2">
        <f>IF(T12="","-",RANK(Special!U12,$U$6:$U$19,1))</f>
        <v>9</v>
      </c>
      <c r="W12" s="2">
        <f t="shared" si="11"/>
        <v>9</v>
      </c>
      <c r="X12" s="36">
        <f t="shared" si="12"/>
        <v>1</v>
      </c>
      <c r="Y12" s="22">
        <v>15</v>
      </c>
      <c r="Z12" s="6">
        <f t="shared" si="1"/>
        <v>45</v>
      </c>
      <c r="AA12" s="2">
        <f>IF(Y12="","-",RANK(Special!Z12,$Z$6:$Z$19,1))</f>
        <v>11</v>
      </c>
      <c r="AB12" s="2">
        <f t="shared" si="13"/>
        <v>11</v>
      </c>
      <c r="AC12" s="36">
        <f t="shared" si="14"/>
        <v>1</v>
      </c>
      <c r="AD12" s="22">
        <v>1000</v>
      </c>
      <c r="AE12" s="34">
        <f t="shared" si="15"/>
        <v>3000</v>
      </c>
      <c r="AF12" s="34">
        <f>IF(AD12="","-",RANK(Special!AE12,$AE$6:$AE$19,1))</f>
        <v>13</v>
      </c>
      <c r="AG12" s="34">
        <f t="shared" si="16"/>
        <v>13</v>
      </c>
      <c r="AH12" s="37">
        <f t="shared" si="17"/>
        <v>1</v>
      </c>
      <c r="AI12" s="22">
        <v>1000</v>
      </c>
      <c r="AJ12" s="2">
        <f t="shared" si="2"/>
        <v>3000</v>
      </c>
      <c r="AK12" s="2">
        <f>IF(AI12="","-",RANK(Special!AJ12,$AJ$6:$AJ$19,1))</f>
        <v>13</v>
      </c>
      <c r="AL12" s="34">
        <f t="shared" si="18"/>
        <v>13</v>
      </c>
      <c r="AM12" s="37">
        <f t="shared" si="19"/>
        <v>1</v>
      </c>
      <c r="AN12" s="31">
        <v>1.1574074074074073E-4</v>
      </c>
      <c r="AO12" s="34">
        <f t="shared" si="20"/>
        <v>12</v>
      </c>
      <c r="AP12" s="35">
        <f t="shared" si="21"/>
        <v>12.5</v>
      </c>
      <c r="AQ12" s="37">
        <f t="shared" si="22"/>
        <v>2</v>
      </c>
      <c r="AR12" s="38">
        <f>IF(AN12="",0,RANK(Special!AN12,$AN$6:$AN$19,1))</f>
        <v>12</v>
      </c>
      <c r="AS12" s="31">
        <v>5.7870370370370378E-4</v>
      </c>
      <c r="AT12" s="34">
        <f t="shared" si="23"/>
        <v>12</v>
      </c>
      <c r="AU12" s="35">
        <f t="shared" si="24"/>
        <v>12.5</v>
      </c>
      <c r="AV12" s="37">
        <f t="shared" si="25"/>
        <v>2</v>
      </c>
      <c r="AW12" s="38">
        <f>IF(AS12="",0,RANK(Special!AS12,$AS$6:$AS$19,1))</f>
        <v>12</v>
      </c>
    </row>
    <row r="13" spans="1:49">
      <c r="A13" s="30">
        <f t="shared" si="3"/>
        <v>4</v>
      </c>
      <c r="B13" s="18" t="s">
        <v>257</v>
      </c>
      <c r="C13" s="19" t="s">
        <v>258</v>
      </c>
      <c r="D13" s="19" t="s">
        <v>149</v>
      </c>
      <c r="E13" s="20" t="s">
        <v>150</v>
      </c>
      <c r="F13" s="2">
        <f t="shared" si="4"/>
        <v>43.5</v>
      </c>
      <c r="H13" s="22">
        <v>4</v>
      </c>
      <c r="I13" s="7"/>
      <c r="J13" s="21">
        <v>3</v>
      </c>
      <c r="K13" s="14">
        <f t="shared" si="5"/>
        <v>12</v>
      </c>
      <c r="L13" s="2">
        <f>IF(J13="","-",RANK(Special!K13,$K$6:$K$19,1))</f>
        <v>4</v>
      </c>
      <c r="M13" s="4">
        <f t="shared" si="6"/>
        <v>4</v>
      </c>
      <c r="N13" s="36">
        <f t="shared" si="7"/>
        <v>1</v>
      </c>
      <c r="O13" s="21">
        <v>0</v>
      </c>
      <c r="P13" s="14">
        <f t="shared" si="0"/>
        <v>0</v>
      </c>
      <c r="Q13" s="2">
        <f>IF(O13="","-",RANK(Special!P13,$P$6:$P$19,1))</f>
        <v>1</v>
      </c>
      <c r="R13" s="4">
        <f t="shared" si="8"/>
        <v>2</v>
      </c>
      <c r="S13" s="36">
        <f t="shared" si="9"/>
        <v>3</v>
      </c>
      <c r="T13" s="22">
        <v>0</v>
      </c>
      <c r="U13" s="6">
        <f t="shared" si="10"/>
        <v>0</v>
      </c>
      <c r="V13" s="2">
        <f>IF(T13="","-",RANK(Special!U13,$U$6:$U$19,1))</f>
        <v>1</v>
      </c>
      <c r="W13" s="2">
        <f t="shared" si="11"/>
        <v>1.5</v>
      </c>
      <c r="X13" s="36">
        <f t="shared" si="12"/>
        <v>2</v>
      </c>
      <c r="Y13" s="22">
        <v>0</v>
      </c>
      <c r="Z13" s="6">
        <f t="shared" si="1"/>
        <v>0</v>
      </c>
      <c r="AA13" s="2">
        <f>IF(Y13="","-",RANK(Special!Z13,$Z$6:$Z$19,1))</f>
        <v>1</v>
      </c>
      <c r="AB13" s="2">
        <f t="shared" si="13"/>
        <v>1.5</v>
      </c>
      <c r="AC13" s="36">
        <f t="shared" si="14"/>
        <v>2</v>
      </c>
      <c r="AD13" s="22">
        <v>253</v>
      </c>
      <c r="AE13" s="34">
        <f t="shared" si="15"/>
        <v>1012</v>
      </c>
      <c r="AF13" s="34">
        <f>IF(AD13="","-",RANK(Special!AE13,$AE$6:$AE$19,1))</f>
        <v>11</v>
      </c>
      <c r="AG13" s="34">
        <f t="shared" si="16"/>
        <v>11</v>
      </c>
      <c r="AH13" s="37">
        <f t="shared" si="17"/>
        <v>1</v>
      </c>
      <c r="AI13" s="22">
        <v>270</v>
      </c>
      <c r="AJ13" s="2">
        <f t="shared" si="2"/>
        <v>1080</v>
      </c>
      <c r="AK13" s="2">
        <f>IF(AI13="","-",RANK(Special!AJ13,$AJ$6:$AJ$19,1))</f>
        <v>11</v>
      </c>
      <c r="AL13" s="34">
        <f t="shared" si="18"/>
        <v>11</v>
      </c>
      <c r="AM13" s="37">
        <f t="shared" si="19"/>
        <v>1</v>
      </c>
      <c r="AN13" s="31">
        <v>3.7037037037037037E-5</v>
      </c>
      <c r="AO13" s="34">
        <f t="shared" si="20"/>
        <v>1</v>
      </c>
      <c r="AP13" s="35">
        <f t="shared" si="21"/>
        <v>1.5</v>
      </c>
      <c r="AQ13" s="37">
        <f t="shared" si="22"/>
        <v>2</v>
      </c>
      <c r="AR13" s="38">
        <f>IF(AN13="",0,RANK(Special!AN13,$AN$6:$AN$19,1))</f>
        <v>1</v>
      </c>
      <c r="AS13" s="31">
        <v>2.1342592592592594E-4</v>
      </c>
      <c r="AT13" s="34">
        <f t="shared" si="23"/>
        <v>11</v>
      </c>
      <c r="AU13" s="35">
        <f t="shared" si="24"/>
        <v>11</v>
      </c>
      <c r="AV13" s="37">
        <f t="shared" si="25"/>
        <v>1</v>
      </c>
      <c r="AW13" s="38">
        <f>IF(AS13="",0,RANK(Special!AS13,$AS$6:$AS$19,1))</f>
        <v>11</v>
      </c>
    </row>
    <row r="14" spans="1:49">
      <c r="A14" s="30">
        <f t="shared" si="3"/>
        <v>2</v>
      </c>
      <c r="B14" s="18" t="s">
        <v>269</v>
      </c>
      <c r="C14" s="19" t="s">
        <v>259</v>
      </c>
      <c r="D14" s="19" t="s">
        <v>100</v>
      </c>
      <c r="E14" s="20" t="s">
        <v>151</v>
      </c>
      <c r="F14" s="2">
        <f t="shared" si="4"/>
        <v>32</v>
      </c>
      <c r="H14" s="22">
        <v>1</v>
      </c>
      <c r="I14" s="7"/>
      <c r="J14" s="58">
        <v>6</v>
      </c>
      <c r="K14" s="14">
        <f t="shared" si="5"/>
        <v>6</v>
      </c>
      <c r="L14" s="2">
        <f>IF(J14="","-",RANK(Special!K14,$K$6:$K$19,1))</f>
        <v>2</v>
      </c>
      <c r="M14" s="4">
        <f t="shared" si="6"/>
        <v>2.5</v>
      </c>
      <c r="N14" s="36">
        <f t="shared" si="7"/>
        <v>2</v>
      </c>
      <c r="O14" s="21">
        <v>1</v>
      </c>
      <c r="P14" s="14">
        <f t="shared" si="0"/>
        <v>1</v>
      </c>
      <c r="Q14" s="2">
        <f>IF(O14="","-",RANK(Special!P14,$P$6:$P$19,1))</f>
        <v>4</v>
      </c>
      <c r="R14" s="4">
        <f t="shared" si="8"/>
        <v>4</v>
      </c>
      <c r="S14" s="36">
        <f t="shared" si="9"/>
        <v>1</v>
      </c>
      <c r="T14" s="22">
        <v>12</v>
      </c>
      <c r="U14" s="6">
        <f t="shared" si="10"/>
        <v>12</v>
      </c>
      <c r="V14" s="2">
        <f>IF(T14="","-",RANK(Special!U14,$U$6:$U$19,1))</f>
        <v>3</v>
      </c>
      <c r="W14" s="2">
        <f t="shared" si="11"/>
        <v>3</v>
      </c>
      <c r="X14" s="36">
        <f t="shared" si="12"/>
        <v>1</v>
      </c>
      <c r="Y14" s="22">
        <v>5</v>
      </c>
      <c r="Z14" s="6">
        <f t="shared" si="1"/>
        <v>5</v>
      </c>
      <c r="AA14" s="2">
        <f>IF(Y14="","-",RANK(Special!Z14,$Z$6:$Z$19,1))</f>
        <v>3</v>
      </c>
      <c r="AB14" s="2">
        <f t="shared" si="13"/>
        <v>3</v>
      </c>
      <c r="AC14" s="36">
        <f t="shared" si="14"/>
        <v>1</v>
      </c>
      <c r="AD14" s="22">
        <v>139</v>
      </c>
      <c r="AE14" s="34">
        <f t="shared" si="15"/>
        <v>139</v>
      </c>
      <c r="AF14" s="34">
        <f>IF(AD14="","-",RANK(Special!AE14,$AE$6:$AE$19,1))</f>
        <v>7</v>
      </c>
      <c r="AG14" s="34">
        <f t="shared" si="16"/>
        <v>7</v>
      </c>
      <c r="AH14" s="37">
        <f t="shared" si="17"/>
        <v>1</v>
      </c>
      <c r="AI14" s="22">
        <v>35</v>
      </c>
      <c r="AJ14" s="2">
        <f t="shared" si="2"/>
        <v>35</v>
      </c>
      <c r="AK14" s="2">
        <f>IF(AI14="","-",RANK(Special!AJ14,$AJ$6:$AJ$19,1))</f>
        <v>5</v>
      </c>
      <c r="AL14" s="34">
        <f t="shared" si="18"/>
        <v>5</v>
      </c>
      <c r="AM14" s="37">
        <f t="shared" si="19"/>
        <v>1</v>
      </c>
      <c r="AN14" s="31">
        <v>3.9236111111111111E-5</v>
      </c>
      <c r="AO14" s="34">
        <f t="shared" si="20"/>
        <v>6</v>
      </c>
      <c r="AP14" s="35">
        <f t="shared" si="21"/>
        <v>6.5</v>
      </c>
      <c r="AQ14" s="37">
        <f t="shared" si="22"/>
        <v>2</v>
      </c>
      <c r="AR14" s="38">
        <f>IF(AN14="",0,RANK(Special!AN14,$AN$6:$AN$19,1))</f>
        <v>6</v>
      </c>
      <c r="AS14" s="31">
        <v>9.3749999999999988E-5</v>
      </c>
      <c r="AT14" s="34">
        <f t="shared" si="23"/>
        <v>1</v>
      </c>
      <c r="AU14" s="35">
        <f t="shared" si="24"/>
        <v>1</v>
      </c>
      <c r="AV14" s="37">
        <f t="shared" si="25"/>
        <v>1</v>
      </c>
      <c r="AW14" s="38">
        <f>IF(AS14="",0,RANK(Special!AS14,$AS$6:$AS$19,1))</f>
        <v>1</v>
      </c>
    </row>
    <row r="15" spans="1:49">
      <c r="A15" s="30">
        <f t="shared" si="3"/>
        <v>11</v>
      </c>
      <c r="B15" s="18" t="s">
        <v>259</v>
      </c>
      <c r="C15" s="19" t="s">
        <v>259</v>
      </c>
      <c r="D15" s="19" t="s">
        <v>124</v>
      </c>
      <c r="E15" s="20" t="s">
        <v>152</v>
      </c>
      <c r="F15" s="2">
        <f t="shared" si="4"/>
        <v>61</v>
      </c>
      <c r="H15" s="22">
        <v>2</v>
      </c>
      <c r="I15" s="7"/>
      <c r="J15" s="66">
        <v>28</v>
      </c>
      <c r="K15" s="14">
        <f t="shared" si="5"/>
        <v>56</v>
      </c>
      <c r="L15" s="2">
        <f>IF(J15="","-",RANK(Special!K15,$K$6:$K$19,1))</f>
        <v>7</v>
      </c>
      <c r="M15" s="4">
        <f t="shared" si="6"/>
        <v>7.5</v>
      </c>
      <c r="N15" s="36">
        <f t="shared" si="7"/>
        <v>2</v>
      </c>
      <c r="O15" s="21">
        <v>6</v>
      </c>
      <c r="P15" s="14">
        <f t="shared" si="0"/>
        <v>12</v>
      </c>
      <c r="Q15" s="2">
        <f>IF(O15="","-",RANK(Special!P15,$P$6:$P$19,1))</f>
        <v>7</v>
      </c>
      <c r="R15" s="4">
        <f t="shared" si="8"/>
        <v>7.5</v>
      </c>
      <c r="S15" s="36">
        <f t="shared" si="9"/>
        <v>2</v>
      </c>
      <c r="T15" s="22">
        <v>10</v>
      </c>
      <c r="U15" s="6">
        <f t="shared" si="10"/>
        <v>20</v>
      </c>
      <c r="V15" s="2">
        <f>IF(T15="","-",RANK(Special!U15,$U$6:$U$19,1))</f>
        <v>4</v>
      </c>
      <c r="W15" s="2">
        <f t="shared" si="11"/>
        <v>4</v>
      </c>
      <c r="X15" s="36">
        <f t="shared" si="12"/>
        <v>1</v>
      </c>
      <c r="Y15" s="22">
        <v>12</v>
      </c>
      <c r="Z15" s="6">
        <f t="shared" si="1"/>
        <v>24</v>
      </c>
      <c r="AA15" s="2">
        <f>IF(Y15="","-",RANK(Special!Z15,$Z$6:$Z$19,1))</f>
        <v>10</v>
      </c>
      <c r="AB15" s="2">
        <f t="shared" si="13"/>
        <v>10</v>
      </c>
      <c r="AC15" s="36">
        <f t="shared" si="14"/>
        <v>1</v>
      </c>
      <c r="AD15" s="22">
        <v>83</v>
      </c>
      <c r="AE15" s="34">
        <f t="shared" si="15"/>
        <v>166</v>
      </c>
      <c r="AF15" s="34">
        <f>IF(AD15="","-",RANK(Special!AE15,$AE$6:$AE$19,1))</f>
        <v>8</v>
      </c>
      <c r="AG15" s="34">
        <f t="shared" si="16"/>
        <v>8</v>
      </c>
      <c r="AH15" s="37">
        <f t="shared" si="17"/>
        <v>1</v>
      </c>
      <c r="AI15" s="22">
        <v>56</v>
      </c>
      <c r="AJ15" s="2">
        <f t="shared" si="2"/>
        <v>112</v>
      </c>
      <c r="AK15" s="2">
        <f>IF(AI15="","-",RANK(Special!AJ15,$AJ$6:$AJ$19,1))</f>
        <v>7</v>
      </c>
      <c r="AL15" s="34">
        <f t="shared" si="18"/>
        <v>7</v>
      </c>
      <c r="AM15" s="37">
        <f t="shared" si="19"/>
        <v>1</v>
      </c>
      <c r="AN15" s="31">
        <v>4.6759259259259254E-5</v>
      </c>
      <c r="AO15" s="34">
        <f t="shared" si="20"/>
        <v>10</v>
      </c>
      <c r="AP15" s="35">
        <f t="shared" si="21"/>
        <v>10</v>
      </c>
      <c r="AQ15" s="37">
        <f t="shared" si="22"/>
        <v>1</v>
      </c>
      <c r="AR15" s="38">
        <f>IF(AN15="",0,RANK(Special!AN15,$AN$6:$AN$19,1))</f>
        <v>10</v>
      </c>
      <c r="AS15" s="31">
        <v>1.2511574074074074E-4</v>
      </c>
      <c r="AT15" s="34">
        <f t="shared" si="23"/>
        <v>7</v>
      </c>
      <c r="AU15" s="35">
        <f t="shared" si="24"/>
        <v>7</v>
      </c>
      <c r="AV15" s="37">
        <f t="shared" si="25"/>
        <v>1</v>
      </c>
      <c r="AW15" s="38">
        <f>IF(AS15="",0,RANK(Special!AS15,$AS$6:$AS$19,1))</f>
        <v>7</v>
      </c>
    </row>
    <row r="16" spans="1:49">
      <c r="A16" s="30">
        <f t="shared" si="3"/>
        <v>5</v>
      </c>
      <c r="B16" s="18" t="s">
        <v>260</v>
      </c>
      <c r="C16" s="19" t="s">
        <v>261</v>
      </c>
      <c r="D16" s="19" t="s">
        <v>139</v>
      </c>
      <c r="E16" s="20" t="s">
        <v>153</v>
      </c>
      <c r="F16" s="2">
        <f>SUM(M16+R16+W16+AB16+AG16+AL16+AP16+AU16)</f>
        <v>44</v>
      </c>
      <c r="H16" s="22">
        <v>4</v>
      </c>
      <c r="I16" s="7"/>
      <c r="J16" s="21">
        <v>14</v>
      </c>
      <c r="K16" s="14">
        <f t="shared" si="5"/>
        <v>56</v>
      </c>
      <c r="L16" s="2">
        <f>IF(J16="","-",RANK(Special!K16,$K$6:$K$19,1))</f>
        <v>7</v>
      </c>
      <c r="M16" s="4">
        <f t="shared" si="6"/>
        <v>7.5</v>
      </c>
      <c r="N16" s="36">
        <f t="shared" si="7"/>
        <v>2</v>
      </c>
      <c r="O16" s="21">
        <v>0</v>
      </c>
      <c r="P16" s="14">
        <f t="shared" si="0"/>
        <v>0</v>
      </c>
      <c r="Q16" s="2">
        <f>IF(O16="","-",RANK(Special!P16,$P$6:$P$19,1))</f>
        <v>1</v>
      </c>
      <c r="R16" s="4">
        <f t="shared" si="8"/>
        <v>2</v>
      </c>
      <c r="S16" s="36">
        <f t="shared" si="9"/>
        <v>3</v>
      </c>
      <c r="T16" s="22">
        <v>9</v>
      </c>
      <c r="U16" s="6">
        <f t="shared" si="10"/>
        <v>36</v>
      </c>
      <c r="V16" s="2">
        <f>IF(T16="","-",RANK(Special!U16,$U$6:$U$19,1))</f>
        <v>7</v>
      </c>
      <c r="W16" s="2">
        <f t="shared" si="11"/>
        <v>7.5</v>
      </c>
      <c r="X16" s="36">
        <f t="shared" si="12"/>
        <v>2</v>
      </c>
      <c r="Y16" s="22">
        <v>3</v>
      </c>
      <c r="Z16" s="6">
        <f t="shared" si="1"/>
        <v>12</v>
      </c>
      <c r="AA16" s="2">
        <f>IF(Y16="","-",RANK(Special!Z16,$Z$6:$Z$19,1))</f>
        <v>7</v>
      </c>
      <c r="AB16" s="2">
        <f t="shared" si="13"/>
        <v>7.5</v>
      </c>
      <c r="AC16" s="36">
        <f t="shared" si="14"/>
        <v>2</v>
      </c>
      <c r="AD16" s="22">
        <v>28</v>
      </c>
      <c r="AE16" s="34">
        <f t="shared" si="15"/>
        <v>112</v>
      </c>
      <c r="AF16" s="34">
        <f>IF(AD16="","-",RANK(Special!AE16,$AE$6:$AE$19,1))</f>
        <v>5</v>
      </c>
      <c r="AG16" s="34">
        <f t="shared" si="16"/>
        <v>5</v>
      </c>
      <c r="AH16" s="37">
        <f t="shared" si="17"/>
        <v>1</v>
      </c>
      <c r="AI16" s="22">
        <v>3</v>
      </c>
      <c r="AJ16" s="2">
        <f t="shared" si="2"/>
        <v>12</v>
      </c>
      <c r="AK16" s="2">
        <f>IF(AI16="","-",RANK(Special!AJ16,$AJ$6:$AJ$19,1))</f>
        <v>3</v>
      </c>
      <c r="AL16" s="34">
        <f t="shared" si="18"/>
        <v>3.5</v>
      </c>
      <c r="AM16" s="37">
        <f t="shared" si="19"/>
        <v>2</v>
      </c>
      <c r="AN16" s="31">
        <v>4.0277777777777778E-5</v>
      </c>
      <c r="AO16" s="34">
        <f t="shared" si="20"/>
        <v>9</v>
      </c>
      <c r="AP16" s="35">
        <f t="shared" si="21"/>
        <v>9</v>
      </c>
      <c r="AQ16" s="37">
        <f t="shared" si="22"/>
        <v>1</v>
      </c>
      <c r="AR16" s="38">
        <f>IF(AN16="",0,RANK(Special!AN16,$AN$6:$AN$19,1))</f>
        <v>9</v>
      </c>
      <c r="AS16" s="31">
        <v>1.0624999999999999E-4</v>
      </c>
      <c r="AT16" s="34">
        <f t="shared" si="23"/>
        <v>2</v>
      </c>
      <c r="AU16" s="35">
        <f t="shared" si="24"/>
        <v>2</v>
      </c>
      <c r="AV16" s="37">
        <f t="shared" si="25"/>
        <v>1</v>
      </c>
      <c r="AW16" s="38">
        <f>IF(AS16="",0,RANK(Special!AS16,$AS$6:$AS$19,1))</f>
        <v>2</v>
      </c>
    </row>
    <row r="17" spans="1:49">
      <c r="A17" s="30">
        <f t="shared" si="3"/>
        <v>3</v>
      </c>
      <c r="B17" s="18" t="s">
        <v>267</v>
      </c>
      <c r="C17" s="19" t="s">
        <v>268</v>
      </c>
      <c r="D17" s="19" t="s">
        <v>139</v>
      </c>
      <c r="E17" s="20" t="s">
        <v>154</v>
      </c>
      <c r="F17" s="2">
        <f t="shared" si="4"/>
        <v>38</v>
      </c>
      <c r="H17" s="22">
        <v>3</v>
      </c>
      <c r="I17" s="7"/>
      <c r="J17" s="21">
        <v>24</v>
      </c>
      <c r="K17" s="14">
        <f t="shared" si="5"/>
        <v>72</v>
      </c>
      <c r="L17" s="2">
        <f>IF(J17="","-",RANK(Special!K17,$K$6:$K$19,1))</f>
        <v>9</v>
      </c>
      <c r="M17" s="4">
        <f t="shared" si="6"/>
        <v>9</v>
      </c>
      <c r="N17" s="36">
        <f t="shared" si="7"/>
        <v>1</v>
      </c>
      <c r="O17" s="21">
        <v>6</v>
      </c>
      <c r="P17" s="14">
        <f t="shared" si="0"/>
        <v>18</v>
      </c>
      <c r="Q17" s="2">
        <f>IF(O17="","-",RANK(Special!P17,$P$6:$P$19,1))</f>
        <v>9</v>
      </c>
      <c r="R17" s="4">
        <f t="shared" si="8"/>
        <v>9</v>
      </c>
      <c r="S17" s="36">
        <f t="shared" si="9"/>
        <v>1</v>
      </c>
      <c r="T17" s="22">
        <v>0</v>
      </c>
      <c r="U17" s="6">
        <f t="shared" si="10"/>
        <v>0</v>
      </c>
      <c r="V17" s="2">
        <f>IF(T17="","-",RANK(Special!U17,$U$6:$U$19,1))</f>
        <v>1</v>
      </c>
      <c r="W17" s="2">
        <f t="shared" si="11"/>
        <v>1.5</v>
      </c>
      <c r="X17" s="36">
        <f t="shared" si="12"/>
        <v>2</v>
      </c>
      <c r="Y17" s="22">
        <v>0</v>
      </c>
      <c r="Z17" s="6">
        <f t="shared" si="1"/>
        <v>0</v>
      </c>
      <c r="AA17" s="2">
        <f>IF(Y17="","-",RANK(Special!Z17,$Z$6:$Z$19,1))</f>
        <v>1</v>
      </c>
      <c r="AB17" s="2">
        <f t="shared" si="13"/>
        <v>1.5</v>
      </c>
      <c r="AC17" s="36">
        <f t="shared" si="14"/>
        <v>2</v>
      </c>
      <c r="AD17" s="22">
        <v>15</v>
      </c>
      <c r="AE17" s="34">
        <f t="shared" si="15"/>
        <v>45</v>
      </c>
      <c r="AF17" s="34">
        <f>IF(AD17="","-",RANK(Special!AE17,$AE$6:$AE$19,1))</f>
        <v>3</v>
      </c>
      <c r="AG17" s="34">
        <f t="shared" si="16"/>
        <v>3</v>
      </c>
      <c r="AH17" s="37">
        <f t="shared" si="17"/>
        <v>1</v>
      </c>
      <c r="AI17" s="22">
        <v>3</v>
      </c>
      <c r="AJ17" s="2">
        <f t="shared" si="2"/>
        <v>9</v>
      </c>
      <c r="AK17" s="2">
        <f>IF(AI17="","-",RANK(Special!AJ17,$AJ$6:$AJ$19,1))</f>
        <v>1</v>
      </c>
      <c r="AL17" s="34">
        <f t="shared" si="18"/>
        <v>1.5</v>
      </c>
      <c r="AM17" s="37">
        <f t="shared" si="19"/>
        <v>2</v>
      </c>
      <c r="AN17" s="31">
        <v>3.9236111111111111E-5</v>
      </c>
      <c r="AO17" s="34">
        <f t="shared" si="20"/>
        <v>6</v>
      </c>
      <c r="AP17" s="35">
        <f t="shared" si="21"/>
        <v>6.5</v>
      </c>
      <c r="AQ17" s="37">
        <f t="shared" si="22"/>
        <v>2</v>
      </c>
      <c r="AR17" s="38">
        <f>IF(AN17="",0,RANK(Special!AN17,$AN$6:$AN$19,1))</f>
        <v>6</v>
      </c>
      <c r="AS17" s="31">
        <v>1.2337962962962961E-4</v>
      </c>
      <c r="AT17" s="34">
        <f t="shared" si="23"/>
        <v>6</v>
      </c>
      <c r="AU17" s="35">
        <f t="shared" si="24"/>
        <v>6</v>
      </c>
      <c r="AV17" s="37">
        <f t="shared" si="25"/>
        <v>1</v>
      </c>
      <c r="AW17" s="38">
        <f>IF(AS17="",0,RANK(Special!AS17,$AS$6:$AS$19,1))</f>
        <v>6</v>
      </c>
    </row>
    <row r="18" spans="1:49">
      <c r="A18" s="30">
        <f t="shared" si="3"/>
        <v>10</v>
      </c>
      <c r="B18" s="18" t="s">
        <v>262</v>
      </c>
      <c r="C18" s="19" t="s">
        <v>263</v>
      </c>
      <c r="D18" s="19" t="s">
        <v>113</v>
      </c>
      <c r="E18" s="20" t="s">
        <v>155</v>
      </c>
      <c r="F18" s="2">
        <f t="shared" si="4"/>
        <v>59.5</v>
      </c>
      <c r="H18" s="22">
        <v>2</v>
      </c>
      <c r="I18" s="7"/>
      <c r="J18" s="21">
        <v>3</v>
      </c>
      <c r="K18" s="14">
        <f t="shared" si="5"/>
        <v>6</v>
      </c>
      <c r="L18" s="2">
        <f>IF(J18="","-",RANK(Special!K18,$K$6:$K$19,1))</f>
        <v>2</v>
      </c>
      <c r="M18" s="4">
        <f t="shared" si="6"/>
        <v>2.5</v>
      </c>
      <c r="N18" s="36">
        <f t="shared" si="7"/>
        <v>2</v>
      </c>
      <c r="O18" s="21">
        <v>5</v>
      </c>
      <c r="P18" s="14">
        <f t="shared" si="0"/>
        <v>10</v>
      </c>
      <c r="Q18" s="2">
        <f>IF(O18="","-",RANK(Special!P18,$P$6:$P$19,1))</f>
        <v>6</v>
      </c>
      <c r="R18" s="4">
        <f t="shared" si="8"/>
        <v>6</v>
      </c>
      <c r="S18" s="36">
        <f t="shared" si="9"/>
        <v>1</v>
      </c>
      <c r="T18" s="22">
        <v>107</v>
      </c>
      <c r="U18" s="6">
        <f t="shared" si="10"/>
        <v>214</v>
      </c>
      <c r="V18" s="2">
        <f>IF(T18="","-",RANK(Special!U18,$U$6:$U$19,1))</f>
        <v>12</v>
      </c>
      <c r="W18" s="2">
        <f t="shared" si="11"/>
        <v>12</v>
      </c>
      <c r="X18" s="36">
        <f t="shared" si="12"/>
        <v>1</v>
      </c>
      <c r="Y18" s="22">
        <v>4</v>
      </c>
      <c r="Z18" s="6">
        <f t="shared" si="1"/>
        <v>8</v>
      </c>
      <c r="AA18" s="2">
        <f>IF(Y18="","-",RANK(Special!Z18,$Z$6:$Z$19,1))</f>
        <v>4</v>
      </c>
      <c r="AB18" s="2">
        <f t="shared" si="13"/>
        <v>4</v>
      </c>
      <c r="AC18" s="36">
        <f t="shared" si="14"/>
        <v>1</v>
      </c>
      <c r="AD18" s="22">
        <v>260</v>
      </c>
      <c r="AE18" s="34">
        <f t="shared" si="15"/>
        <v>520</v>
      </c>
      <c r="AF18" s="34">
        <f>IF(AD18="","-",RANK(Special!AE18,$AE$6:$AE$19,1))</f>
        <v>10</v>
      </c>
      <c r="AG18" s="34">
        <f t="shared" si="16"/>
        <v>10</v>
      </c>
      <c r="AH18" s="37">
        <f t="shared" si="17"/>
        <v>1</v>
      </c>
      <c r="AI18" s="22">
        <v>60</v>
      </c>
      <c r="AJ18" s="2">
        <f t="shared" si="2"/>
        <v>120</v>
      </c>
      <c r="AK18" s="2">
        <f>IF(AI18="","-",RANK(Special!AJ18,$AJ$6:$AJ$19,1))</f>
        <v>8</v>
      </c>
      <c r="AL18" s="34">
        <f t="shared" si="18"/>
        <v>8</v>
      </c>
      <c r="AM18" s="37">
        <f t="shared" si="19"/>
        <v>1</v>
      </c>
      <c r="AN18" s="31">
        <v>3.9351851851851851E-5</v>
      </c>
      <c r="AO18" s="34">
        <f t="shared" si="20"/>
        <v>8</v>
      </c>
      <c r="AP18" s="35">
        <f t="shared" si="21"/>
        <v>8</v>
      </c>
      <c r="AQ18" s="37">
        <f t="shared" si="22"/>
        <v>1</v>
      </c>
      <c r="AR18" s="38">
        <f>IF(AN18="",0,RANK(Special!AN18,$AN$6:$AN$19,1))</f>
        <v>8</v>
      </c>
      <c r="AS18" s="31">
        <v>1.6423611111111109E-4</v>
      </c>
      <c r="AT18" s="34">
        <f t="shared" si="23"/>
        <v>9</v>
      </c>
      <c r="AU18" s="35">
        <f t="shared" si="24"/>
        <v>9</v>
      </c>
      <c r="AV18" s="37">
        <f t="shared" si="25"/>
        <v>1</v>
      </c>
      <c r="AW18" s="38">
        <f>IF(AS18="",0,RANK(Special!AS18,$AS$6:$AS$19,1))</f>
        <v>9</v>
      </c>
    </row>
    <row r="19" spans="1:49" ht="16.5" customHeight="1">
      <c r="A19" s="26"/>
      <c r="B19" s="48"/>
      <c r="C19" s="48"/>
      <c r="D19" s="48"/>
      <c r="E19" s="49"/>
      <c r="F19" s="50"/>
      <c r="G19" s="27"/>
      <c r="H19" s="49"/>
      <c r="I19" s="26"/>
      <c r="J19" s="49"/>
      <c r="K19" s="51"/>
      <c r="L19" s="50"/>
      <c r="M19" s="50"/>
      <c r="N19" s="28"/>
      <c r="O19" s="49"/>
      <c r="P19" s="51"/>
      <c r="Q19" s="50"/>
      <c r="R19" s="50"/>
      <c r="S19" s="28"/>
      <c r="T19" s="49"/>
      <c r="U19" s="50"/>
      <c r="V19" s="50"/>
      <c r="W19" s="50"/>
      <c r="X19" s="28"/>
      <c r="Y19" s="49"/>
      <c r="Z19" s="50"/>
      <c r="AA19" s="50"/>
      <c r="AB19" s="50"/>
      <c r="AC19" s="28"/>
      <c r="AD19" s="49"/>
      <c r="AE19" s="50"/>
      <c r="AF19" s="50"/>
      <c r="AG19" s="50"/>
      <c r="AH19" s="29"/>
      <c r="AI19" s="49"/>
      <c r="AJ19" s="50"/>
      <c r="AK19" s="50"/>
      <c r="AL19" s="50"/>
      <c r="AM19" s="29"/>
      <c r="AN19" s="52"/>
      <c r="AO19" s="53"/>
      <c r="AP19" s="54"/>
      <c r="AQ19" s="42"/>
      <c r="AR19" s="29"/>
      <c r="AS19" s="52"/>
      <c r="AT19" s="53"/>
      <c r="AU19" s="54"/>
      <c r="AV19" s="42"/>
      <c r="AW19" s="29"/>
    </row>
    <row r="21" spans="1:49">
      <c r="B21" s="8" t="s">
        <v>3</v>
      </c>
      <c r="C21" s="8"/>
      <c r="D21" s="8"/>
      <c r="K21" s="13"/>
    </row>
    <row r="22" spans="1:49">
      <c r="B22" s="8">
        <v>1</v>
      </c>
      <c r="C22" s="8"/>
      <c r="D22" s="8"/>
    </row>
    <row r="23" spans="1:49">
      <c r="B23" s="8">
        <v>2</v>
      </c>
      <c r="C23" s="8"/>
      <c r="D23" s="8"/>
    </row>
    <row r="24" spans="1:49">
      <c r="B24" s="8">
        <v>3</v>
      </c>
      <c r="C24" s="8"/>
      <c r="D24" s="8"/>
    </row>
    <row r="25" spans="1:49">
      <c r="B25" s="8">
        <v>4</v>
      </c>
      <c r="C25" s="8"/>
      <c r="D25" s="8"/>
    </row>
    <row r="26" spans="1:49">
      <c r="B26" s="8">
        <v>5</v>
      </c>
      <c r="C26" s="8"/>
      <c r="D26" s="8"/>
    </row>
  </sheetData>
  <mergeCells count="10">
    <mergeCell ref="C1:D2"/>
    <mergeCell ref="B4:E4"/>
    <mergeCell ref="J4:M4"/>
    <mergeCell ref="T4:W4"/>
    <mergeCell ref="AD4:AG4"/>
    <mergeCell ref="AS4:AU4"/>
    <mergeCell ref="O4:R4"/>
    <mergeCell ref="Y4:AB4"/>
    <mergeCell ref="AI4:AL4"/>
    <mergeCell ref="AN4:AP4"/>
  </mergeCells>
  <conditionalFormatting sqref="A6:A18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dataValidations count="1">
    <dataValidation type="list" allowBlank="1" showErrorMessage="1" sqref="H6:I19">
      <formula1>$B$22:$B$26</formula1>
    </dataValidation>
  </dataValidations>
  <pageMargins left="0.7" right="0.7" top="0.75" bottom="0.75" header="0.3" footer="0.3"/>
  <pageSetup paperSize="9" scale="28" orientation="portrait" r:id="rId1"/>
  <colBreaks count="1" manualBreakCount="1">
    <brk id="4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W17"/>
  <sheetViews>
    <sheetView topLeftCell="A4" workbookViewId="0">
      <selection activeCell="B7" sqref="B7"/>
    </sheetView>
  </sheetViews>
  <sheetFormatPr defaultRowHeight="14.5"/>
  <cols>
    <col min="1" max="1" width="10.1796875" customWidth="1"/>
    <col min="2" max="2" width="14.81640625" bestFit="1" customWidth="1"/>
    <col min="3" max="3" width="14" customWidth="1"/>
    <col min="4" max="4" width="10.7265625" bestFit="1" customWidth="1"/>
    <col min="5" max="5" width="11.7265625" customWidth="1"/>
    <col min="6" max="6" width="16.54296875" bestFit="1" customWidth="1"/>
    <col min="7" max="7" width="3" customWidth="1"/>
    <col min="8" max="8" width="11.453125" bestFit="1" customWidth="1"/>
    <col min="9" max="9" width="2.7265625" customWidth="1"/>
    <col min="10" max="10" width="10.1796875" customWidth="1"/>
    <col min="11" max="11" width="16.7265625" bestFit="1" customWidth="1"/>
    <col min="12" max="12" width="10.54296875" customWidth="1"/>
    <col min="13" max="13" width="17.81640625" bestFit="1" customWidth="1"/>
    <col min="14" max="14" width="3" customWidth="1"/>
    <col min="15" max="15" width="10.453125" customWidth="1"/>
    <col min="16" max="16" width="16.26953125" customWidth="1"/>
    <col min="17" max="17" width="10" customWidth="1"/>
    <col min="18" max="18" width="17.1796875" customWidth="1"/>
    <col min="19" max="19" width="4.1796875" customWidth="1"/>
    <col min="20" max="20" width="10" bestFit="1" customWidth="1"/>
    <col min="21" max="21" width="16.54296875" bestFit="1" customWidth="1"/>
    <col min="22" max="22" width="10.453125" bestFit="1" customWidth="1"/>
    <col min="23" max="23" width="17.7265625" bestFit="1" customWidth="1"/>
    <col min="24" max="24" width="3.1796875" customWidth="1"/>
    <col min="25" max="25" width="11.1796875" customWidth="1"/>
    <col min="26" max="26" width="14.7265625" customWidth="1"/>
    <col min="27" max="27" width="13.26953125" customWidth="1"/>
    <col min="28" max="28" width="18" customWidth="1"/>
    <col min="29" max="29" width="4.1796875" customWidth="1"/>
    <col min="30" max="30" width="10" bestFit="1" customWidth="1"/>
    <col min="31" max="31" width="16.54296875" bestFit="1" customWidth="1"/>
    <col min="32" max="32" width="10.453125" customWidth="1"/>
    <col min="33" max="33" width="17.7265625" bestFit="1" customWidth="1"/>
    <col min="34" max="34" width="2.54296875" customWidth="1"/>
    <col min="35" max="35" width="11.7265625" customWidth="1"/>
    <col min="36" max="36" width="16" customWidth="1"/>
    <col min="37" max="37" width="13" customWidth="1"/>
    <col min="38" max="38" width="17.54296875" customWidth="1"/>
    <col min="39" max="39" width="3.26953125" customWidth="1"/>
    <col min="40" max="40" width="8.1796875" bestFit="1" customWidth="1"/>
    <col min="41" max="41" width="11.453125" bestFit="1" customWidth="1"/>
    <col min="42" max="42" width="12.54296875" bestFit="1" customWidth="1"/>
    <col min="43" max="43" width="2.54296875" customWidth="1"/>
    <col min="44" max="44" width="2.7265625" customWidth="1"/>
    <col min="46" max="46" width="10.7265625" customWidth="1"/>
    <col min="47" max="47" width="13.54296875" customWidth="1"/>
    <col min="48" max="48" width="2.7265625" customWidth="1"/>
    <col min="49" max="49" width="3.1796875" customWidth="1"/>
  </cols>
  <sheetData>
    <row r="1" spans="1:49" ht="15" customHeight="1">
      <c r="C1" s="69" t="s">
        <v>26</v>
      </c>
      <c r="D1" s="69"/>
      <c r="E1" s="12"/>
      <c r="G1" s="56"/>
      <c r="T1" s="9"/>
      <c r="U1" s="9"/>
      <c r="V1" s="9"/>
      <c r="W1" s="9"/>
    </row>
    <row r="2" spans="1:49" ht="15" customHeight="1">
      <c r="C2" s="69"/>
      <c r="D2" s="69"/>
      <c r="E2" s="12"/>
      <c r="G2" s="56"/>
      <c r="T2" s="9"/>
      <c r="U2" s="9"/>
      <c r="V2" s="9"/>
      <c r="W2" s="9"/>
    </row>
    <row r="4" spans="1:49" ht="15" thickBot="1">
      <c r="B4" s="70" t="s">
        <v>18</v>
      </c>
      <c r="C4" s="71"/>
      <c r="D4" s="71"/>
      <c r="E4" s="72"/>
      <c r="F4" s="55" t="s">
        <v>24</v>
      </c>
      <c r="G4" s="11"/>
      <c r="H4" s="10"/>
      <c r="J4" s="70" t="s">
        <v>32</v>
      </c>
      <c r="K4" s="71"/>
      <c r="L4" s="71"/>
      <c r="M4" s="72"/>
      <c r="O4" s="70" t="s">
        <v>33</v>
      </c>
      <c r="P4" s="71"/>
      <c r="Q4" s="71"/>
      <c r="R4" s="72"/>
      <c r="T4" s="70" t="s">
        <v>40</v>
      </c>
      <c r="U4" s="71"/>
      <c r="V4" s="71"/>
      <c r="W4" s="72"/>
      <c r="Y4" s="70" t="s">
        <v>46</v>
      </c>
      <c r="Z4" s="71"/>
      <c r="AA4" s="71"/>
      <c r="AB4" s="72"/>
      <c r="AD4" s="70" t="s">
        <v>44</v>
      </c>
      <c r="AE4" s="71"/>
      <c r="AF4" s="71"/>
      <c r="AG4" s="72"/>
      <c r="AI4" s="70" t="s">
        <v>57</v>
      </c>
      <c r="AJ4" s="71"/>
      <c r="AK4" s="71"/>
      <c r="AL4" s="72"/>
      <c r="AN4" s="68" t="s">
        <v>7</v>
      </c>
      <c r="AO4" s="68"/>
      <c r="AP4" s="68"/>
      <c r="AS4" s="68" t="s">
        <v>28</v>
      </c>
      <c r="AT4" s="68"/>
      <c r="AU4" s="68"/>
    </row>
    <row r="5" spans="1:49" ht="15" thickBot="1">
      <c r="B5" s="1" t="s">
        <v>20</v>
      </c>
      <c r="C5" s="3" t="s">
        <v>21</v>
      </c>
      <c r="D5" s="3" t="s">
        <v>22</v>
      </c>
      <c r="E5" s="3" t="s">
        <v>0</v>
      </c>
      <c r="F5" s="40" t="s">
        <v>23</v>
      </c>
      <c r="G5" s="41"/>
      <c r="H5" s="1" t="s">
        <v>3</v>
      </c>
      <c r="J5" s="1" t="s">
        <v>42</v>
      </c>
      <c r="K5" s="5" t="s">
        <v>34</v>
      </c>
      <c r="L5" s="1" t="s">
        <v>35</v>
      </c>
      <c r="M5" s="1" t="s">
        <v>36</v>
      </c>
      <c r="N5" s="32"/>
      <c r="O5" s="1" t="s">
        <v>43</v>
      </c>
      <c r="P5" s="5" t="s">
        <v>37</v>
      </c>
      <c r="Q5" s="1" t="s">
        <v>38</v>
      </c>
      <c r="R5" s="1" t="s">
        <v>39</v>
      </c>
      <c r="S5" s="32"/>
      <c r="T5" s="1" t="s">
        <v>41</v>
      </c>
      <c r="U5" s="5" t="s">
        <v>48</v>
      </c>
      <c r="V5" s="1" t="s">
        <v>49</v>
      </c>
      <c r="W5" s="1" t="s">
        <v>50</v>
      </c>
      <c r="X5" s="33"/>
      <c r="Y5" s="1" t="s">
        <v>47</v>
      </c>
      <c r="Z5" s="5" t="s">
        <v>51</v>
      </c>
      <c r="AA5" s="1" t="s">
        <v>52</v>
      </c>
      <c r="AB5" s="1" t="s">
        <v>53</v>
      </c>
      <c r="AC5" s="33"/>
      <c r="AD5" s="1" t="s">
        <v>45</v>
      </c>
      <c r="AE5" s="5" t="s">
        <v>54</v>
      </c>
      <c r="AF5" s="1" t="s">
        <v>55</v>
      </c>
      <c r="AG5" s="1" t="s">
        <v>56</v>
      </c>
      <c r="AH5" s="32"/>
      <c r="AI5" s="1" t="s">
        <v>58</v>
      </c>
      <c r="AJ5" s="5" t="s">
        <v>59</v>
      </c>
      <c r="AK5" s="1" t="s">
        <v>60</v>
      </c>
      <c r="AL5" s="1" t="s">
        <v>61</v>
      </c>
      <c r="AM5" s="32"/>
      <c r="AN5" s="45" t="s">
        <v>7</v>
      </c>
      <c r="AO5" s="46" t="s">
        <v>10</v>
      </c>
      <c r="AP5" s="47" t="s">
        <v>19</v>
      </c>
      <c r="AQ5" s="32"/>
      <c r="AR5" s="32"/>
      <c r="AS5" s="45" t="s">
        <v>29</v>
      </c>
      <c r="AT5" s="46" t="s">
        <v>30</v>
      </c>
      <c r="AU5" s="47" t="s">
        <v>31</v>
      </c>
      <c r="AV5" s="32"/>
      <c r="AW5" s="32"/>
    </row>
    <row r="6" spans="1:49">
      <c r="A6" s="30">
        <f>RANK(F6,$F$6:$F$10,1)</f>
        <v>4</v>
      </c>
      <c r="B6" s="15" t="s">
        <v>275</v>
      </c>
      <c r="C6" s="16"/>
      <c r="D6" s="16" t="s">
        <v>178</v>
      </c>
      <c r="E6" s="17" t="s">
        <v>182</v>
      </c>
      <c r="F6" s="2">
        <f>SUM(M6+R6+W6+AB6+AG6+AL6+AP6+AU6)</f>
        <v>23</v>
      </c>
      <c r="H6" s="21">
        <v>2</v>
      </c>
      <c r="I6" s="7"/>
      <c r="J6" s="21">
        <v>212</v>
      </c>
      <c r="K6" s="14">
        <f>IF(J6="","-",$H6*$J6)</f>
        <v>424</v>
      </c>
      <c r="L6" s="2">
        <f>IF(J6="","-",RANK(Buggy!K6,$K$6:$K$10,1))</f>
        <v>4</v>
      </c>
      <c r="M6" s="4">
        <f>IF(J6="",0,IF(N6=1,L6,(L6+(L6-1)+N6)/2))</f>
        <v>4</v>
      </c>
      <c r="N6" s="36">
        <f>COUNTIF($L$6:$L$10,L6)</f>
        <v>1</v>
      </c>
      <c r="O6" s="21">
        <v>6</v>
      </c>
      <c r="P6" s="14">
        <f>IF(O6="","-",$H6*$O6)</f>
        <v>12</v>
      </c>
      <c r="Q6" s="2">
        <f>IF(O6="","-",RANK(Buggy!P6,$P$6:$P$10,1))</f>
        <v>2</v>
      </c>
      <c r="R6" s="4">
        <f>IF(O6="",0,IF(S6=1,Q6,(Q6+(Q6-1)+S6)/2))</f>
        <v>2</v>
      </c>
      <c r="S6" s="36">
        <f>COUNTIF($Q$6:$Q$10,Q6)</f>
        <v>1</v>
      </c>
      <c r="T6" s="23">
        <v>72</v>
      </c>
      <c r="U6" s="6">
        <f>IF(T6="","-",$H6*$T6)</f>
        <v>144</v>
      </c>
      <c r="V6" s="2">
        <f>IF(T6="","-",RANK(Buggy!U6,$U$6:$U$10,1))</f>
        <v>3</v>
      </c>
      <c r="W6" s="2">
        <f>IF(T6="",0,IF(X6=1,V6,(V6+(V6-1)+X6)/2))</f>
        <v>3</v>
      </c>
      <c r="X6" s="36">
        <f>COUNTIF($V$6:$V$10,V6)</f>
        <v>1</v>
      </c>
      <c r="Y6" s="23">
        <v>67</v>
      </c>
      <c r="Z6" s="6">
        <f>IF(Y6="","-",$H6*$Y6)</f>
        <v>134</v>
      </c>
      <c r="AA6" s="2">
        <f>IF(Y6="","-",RANK(Buggy!Z6,$Z$6:$Z$10,1))</f>
        <v>3</v>
      </c>
      <c r="AB6" s="2">
        <f>IF(Y6="",0,IF(AC6=1,AA6,(AA6+(AA6-1)+AC6)/2))</f>
        <v>3</v>
      </c>
      <c r="AC6" s="36">
        <f>COUNTIF($AA$6:$AA$10,AA6)</f>
        <v>1</v>
      </c>
      <c r="AD6" s="21">
        <v>11</v>
      </c>
      <c r="AE6" s="2">
        <f>IF(AD6="","-",$H6*$AD6)</f>
        <v>22</v>
      </c>
      <c r="AF6" s="2">
        <f>IF(AD6="","-",RANK(Buggy!AE6,$AE$6:$AE$10,1))</f>
        <v>3</v>
      </c>
      <c r="AG6" s="2">
        <f>IF(AD6="",0,IF(AH6=1,AF6,(AF6+(AF6-1)+AH6)/2))</f>
        <v>3</v>
      </c>
      <c r="AH6" s="37">
        <f>COUNTIF($AF$6:$AF$10,AF6)</f>
        <v>1</v>
      </c>
      <c r="AI6" s="21">
        <v>53</v>
      </c>
      <c r="AJ6" s="2">
        <f>IF(AI6="","-",$H6*$AI6)</f>
        <v>106</v>
      </c>
      <c r="AK6" s="2">
        <f>IF(AI6="","-",RANK(Buggy!AJ6,$AJ$6:$AJ$10,1))</f>
        <v>4</v>
      </c>
      <c r="AL6" s="2">
        <f>IF(AI6="",0,IF(AM6=1,AK6,(AK6+(AK6-1)+AM6)/2))</f>
        <v>4</v>
      </c>
      <c r="AM6" s="37">
        <f>COUNTIF($AK$6:$AK$10,AK6)</f>
        <v>1</v>
      </c>
      <c r="AN6" s="43">
        <v>2.9050925925925923E-5</v>
      </c>
      <c r="AO6" s="2">
        <f>IF(AN6="","-",IF(AR6=0,MAX($AR$6:$AR$10)+1,AR6))</f>
        <v>2</v>
      </c>
      <c r="AP6" s="44">
        <f>IF(AN6="",0,IF(AQ6=1,AO6,(AO6+(AO6-1)+AQ6)/2))</f>
        <v>2</v>
      </c>
      <c r="AQ6" s="37">
        <f>COUNTIF($AO$6:$AO$10,AO6)</f>
        <v>1</v>
      </c>
      <c r="AR6" s="38">
        <f>IF(AN6="",0,RANK(Buggy!AN6,$AN$6:$AN$10,1))</f>
        <v>2</v>
      </c>
      <c r="AS6" s="43">
        <v>7.9629629629629622E-5</v>
      </c>
      <c r="AT6" s="2">
        <f>IF(AS6="","-",IF(AW6=0,MAX($AR$6:$AR$10)+1,AW6))</f>
        <v>2</v>
      </c>
      <c r="AU6" s="44">
        <f>IF(AS6="",0,IF(AV6=1,AT6,(AT6+(AT6-1)+AV6)/2))</f>
        <v>2</v>
      </c>
      <c r="AV6" s="37">
        <f>COUNTIF($AT$6:$AT$10,AT6)</f>
        <v>1</v>
      </c>
      <c r="AW6" s="38">
        <f>IF(AS6="",0,RANK(Buggy!AS6,$AS$6:$AS$10,1))</f>
        <v>2</v>
      </c>
    </row>
    <row r="7" spans="1:49">
      <c r="A7" s="30">
        <f>RANK(F7,$F$6:$F$10,1)</f>
        <v>1</v>
      </c>
      <c r="B7" s="18" t="s">
        <v>281</v>
      </c>
      <c r="C7" s="19"/>
      <c r="D7" s="19" t="s">
        <v>179</v>
      </c>
      <c r="E7" s="20" t="s">
        <v>181</v>
      </c>
      <c r="F7" s="2">
        <f>SUM(M7+R7+W7+AB7+AG7+AL7+AP7+AU7)</f>
        <v>15</v>
      </c>
      <c r="H7" s="22">
        <v>1</v>
      </c>
      <c r="I7" s="7"/>
      <c r="J7" s="21">
        <v>6</v>
      </c>
      <c r="K7" s="14">
        <f>IF(J7="","-",$H7*$J7)</f>
        <v>6</v>
      </c>
      <c r="L7" s="2">
        <f>IF(J7="","-",RANK(Buggy!K7,$K$6:$K$10,1))</f>
        <v>1</v>
      </c>
      <c r="M7" s="4">
        <f>IF(J7="",0,IF(N7=1,L7,(L7+(L7-1)+N7)/2))</f>
        <v>1</v>
      </c>
      <c r="N7" s="36">
        <f t="shared" ref="N7:N9" si="0">COUNTIF($L$6:$L$10,L7)</f>
        <v>1</v>
      </c>
      <c r="O7" s="21">
        <v>0</v>
      </c>
      <c r="P7" s="14">
        <f t="shared" ref="P7:P9" si="1">IF(O7="","-",$H7*$O7)</f>
        <v>0</v>
      </c>
      <c r="Q7" s="2">
        <f>IF(O7="","-",RANK(Buggy!P7,$P$6:$P$10,1))</f>
        <v>1</v>
      </c>
      <c r="R7" s="4">
        <f>IF(O7="",0,IF(S7=1,Q7,(Q7+(Q7-1)+S7)/2))</f>
        <v>1</v>
      </c>
      <c r="S7" s="36">
        <f t="shared" ref="S7:S9" si="2">COUNTIF($Q$6:$Q$10,Q7)</f>
        <v>1</v>
      </c>
      <c r="T7" s="22">
        <v>58</v>
      </c>
      <c r="U7" s="6">
        <f>IF(T7="","-",$H7*$T7)</f>
        <v>58</v>
      </c>
      <c r="V7" s="2">
        <f>IF(T7="","-",RANK(Buggy!U7,$U$6:$U$10,1))</f>
        <v>1</v>
      </c>
      <c r="W7" s="2">
        <f>IF(T7="",0,IF(X7=1,V7,(V7+(V7-1)+X7)/2))</f>
        <v>1</v>
      </c>
      <c r="X7" s="36">
        <f t="shared" ref="X7:X9" si="3">COUNTIF($V$6:$V$10,V7)</f>
        <v>1</v>
      </c>
      <c r="Y7" s="22">
        <v>67</v>
      </c>
      <c r="Z7" s="6">
        <f t="shared" ref="Z7:Z9" si="4">IF(Y7="","-",$H7*$Y7)</f>
        <v>67</v>
      </c>
      <c r="AA7" s="2">
        <f>IF(Y7="","-",RANK(Buggy!Z7,$Z$6:$Z$10,1))</f>
        <v>1</v>
      </c>
      <c r="AB7" s="2">
        <f>IF(Y7="",0,IF(AC7=1,AA7,(AA7+(AA7-1)+AC7)/2))</f>
        <v>1</v>
      </c>
      <c r="AC7" s="36">
        <f t="shared" ref="AC7:AC9" si="5">COUNTIF($AA$6:$AA$10,AA7)</f>
        <v>1</v>
      </c>
      <c r="AD7" s="22">
        <v>0</v>
      </c>
      <c r="AE7" s="34">
        <f>IF(AD7="","-",$H7*$AD7)</f>
        <v>0</v>
      </c>
      <c r="AF7" s="34">
        <f>IF(AD7="","-",RANK(Buggy!AE7,$AE$6:$AE$10,1))</f>
        <v>1</v>
      </c>
      <c r="AG7" s="34">
        <f>IF(AD7="",0,IF(AH7=1,AF7,(AF7+(AF7-1)+AH7)/2))</f>
        <v>1</v>
      </c>
      <c r="AH7" s="37">
        <f>COUNTIF($AF$6:$AF$10,AF7)</f>
        <v>1</v>
      </c>
      <c r="AI7" s="22">
        <v>11</v>
      </c>
      <c r="AJ7" s="2">
        <f t="shared" ref="AJ7:AJ9" si="6">IF(AI7="","-",$H7*$AI7)</f>
        <v>11</v>
      </c>
      <c r="AK7" s="2">
        <f>IF(AI7="","-",RANK(Buggy!AJ7,$AJ$6:$AJ$10,1))</f>
        <v>3</v>
      </c>
      <c r="AL7" s="34">
        <f>IF(AI7="",0,IF(AM7=1,AK7,(AK7+(AK7-1)+AM7)/2))</f>
        <v>3</v>
      </c>
      <c r="AM7" s="37">
        <f>COUNTIF($AK$6:$AK$10,AK7)</f>
        <v>1</v>
      </c>
      <c r="AN7" s="31">
        <v>2.997685185185185E-5</v>
      </c>
      <c r="AO7" s="34">
        <f>IF(AN7="","-",IF(AR7=0,MAX($AR$6:$AR$10)+1,AR7))</f>
        <v>3</v>
      </c>
      <c r="AP7" s="35">
        <f>IF(AN7="",0,IF(AQ7=1,AO7,(AO7+(AO7-1)+AQ7)/2))</f>
        <v>3</v>
      </c>
      <c r="AQ7" s="37">
        <f>COUNTIF($AO$6:$AO$10,AO7)</f>
        <v>1</v>
      </c>
      <c r="AR7" s="38">
        <f>IF(AN7="",0,RANK(Buggy!AN7,$AN$6:$AN$10,1))</f>
        <v>3</v>
      </c>
      <c r="AS7" s="31">
        <v>9.6296296296296296E-5</v>
      </c>
      <c r="AT7" s="34">
        <f>IF(AS7="","-",IF(AW7=0,MAX($AR$6:$AR$10)+1,AW7))</f>
        <v>4</v>
      </c>
      <c r="AU7" s="35">
        <f>IF(AS7="",0,IF(AV7=1,AT7,(AT7+(AT7-1)+AV7)/2))</f>
        <v>4</v>
      </c>
      <c r="AV7" s="37">
        <f>COUNTIF($AT$6:$AT$10,AT7)</f>
        <v>1</v>
      </c>
      <c r="AW7" s="38">
        <f>IF(AS7="",0,RANK(Buggy!AS7,$AS$6:$AS$10,1))</f>
        <v>4</v>
      </c>
    </row>
    <row r="8" spans="1:49">
      <c r="A8" s="30">
        <f t="shared" ref="A8:A9" si="7">RANK(F8,$F$6:$F$10,1)</f>
        <v>2</v>
      </c>
      <c r="B8" s="18" t="s">
        <v>276</v>
      </c>
      <c r="C8" s="19"/>
      <c r="D8" s="19" t="s">
        <v>178</v>
      </c>
      <c r="E8" s="20" t="s">
        <v>180</v>
      </c>
      <c r="F8" s="2">
        <f t="shared" ref="F8:F9" si="8">SUM(M8+R8+W8+AB8+AG8+AL8+AP8+AU8)</f>
        <v>20</v>
      </c>
      <c r="H8" s="22">
        <v>2</v>
      </c>
      <c r="I8" s="7"/>
      <c r="J8" s="21">
        <v>9</v>
      </c>
      <c r="K8" s="14">
        <f t="shared" ref="K8:K9" si="9">IF(J8="","-",$H8*$J8)</f>
        <v>18</v>
      </c>
      <c r="L8" s="2">
        <f>IF(J8="","-",RANK(Buggy!K8,$K$6:$K$10,1))</f>
        <v>2</v>
      </c>
      <c r="M8" s="4">
        <f t="shared" ref="M8:M9" si="10">IF(J8="",0,IF(N8=1,L8,(L8+(L8-1)+N8)/2))</f>
        <v>2.5</v>
      </c>
      <c r="N8" s="36">
        <f t="shared" si="0"/>
        <v>2</v>
      </c>
      <c r="O8" s="21">
        <v>11</v>
      </c>
      <c r="P8" s="14">
        <f t="shared" si="1"/>
        <v>22</v>
      </c>
      <c r="Q8" s="2">
        <f>IF(O8="","-",RANK(Buggy!P8,$P$6:$P$10,1))</f>
        <v>4</v>
      </c>
      <c r="R8" s="4">
        <f t="shared" ref="R8:R9" si="11">IF(O8="",0,IF(S8=1,Q8,(Q8+(Q8-1)+S8)/2))</f>
        <v>4</v>
      </c>
      <c r="S8" s="36">
        <f t="shared" si="2"/>
        <v>1</v>
      </c>
      <c r="T8" s="22">
        <v>86</v>
      </c>
      <c r="U8" s="6">
        <f t="shared" ref="U8:U9" si="12">IF(T8="","-",$H8*$T8)</f>
        <v>172</v>
      </c>
      <c r="V8" s="2">
        <f>IF(T8="","-",RANK(Buggy!U8,$U$6:$U$10,1))</f>
        <v>4</v>
      </c>
      <c r="W8" s="2">
        <f t="shared" ref="W8:W9" si="13">IF(T8="",0,IF(X8=1,V8,(V8+(V8-1)+X8)/2))</f>
        <v>4</v>
      </c>
      <c r="X8" s="36">
        <f t="shared" si="3"/>
        <v>1</v>
      </c>
      <c r="Y8" s="22">
        <v>68</v>
      </c>
      <c r="Z8" s="6">
        <f t="shared" si="4"/>
        <v>136</v>
      </c>
      <c r="AA8" s="2">
        <f>IF(Y8="","-",RANK(Buggy!Z8,$Z$6:$Z$10,1))</f>
        <v>4</v>
      </c>
      <c r="AB8" s="2">
        <f t="shared" ref="AB8:AB9" si="14">IF(Y8="",0,IF(AC8=1,AA8,(AA8+(AA8-1)+AC8)/2))</f>
        <v>4</v>
      </c>
      <c r="AC8" s="36">
        <f t="shared" si="5"/>
        <v>1</v>
      </c>
      <c r="AD8" s="22">
        <v>6</v>
      </c>
      <c r="AE8" s="34">
        <f t="shared" ref="AE8:AE9" si="15">IF(AD8="","-",$H8*$AD8)</f>
        <v>12</v>
      </c>
      <c r="AF8" s="34">
        <f>IF(AD8="","-",RANK(Buggy!AE8,$AE$6:$AE$10,1))</f>
        <v>2</v>
      </c>
      <c r="AG8" s="34">
        <f>IF(AD8="",0,IF(AH8=1,AF8,(AF8+(AF8-1)+AH8)/2))</f>
        <v>2</v>
      </c>
      <c r="AH8" s="37">
        <f t="shared" ref="AH8:AH9" si="16">COUNTIF($AF$6:$AF$10,AF8)</f>
        <v>1</v>
      </c>
      <c r="AI8" s="22">
        <v>5</v>
      </c>
      <c r="AJ8" s="2">
        <f t="shared" si="6"/>
        <v>10</v>
      </c>
      <c r="AK8" s="2">
        <f>IF(AI8="","-",RANK(Buggy!AJ8,$AJ$6:$AJ$10,1))</f>
        <v>1</v>
      </c>
      <c r="AL8" s="34">
        <f t="shared" ref="AL8:AL9" si="17">IF(AI8="",0,IF(AM8=1,AK8,(AK8+(AK8-1)+AM8)/2))</f>
        <v>1.5</v>
      </c>
      <c r="AM8" s="37">
        <f t="shared" ref="AM8:AM9" si="18">COUNTIF($AK$6:$AK$10,AK8)</f>
        <v>2</v>
      </c>
      <c r="AN8" s="31">
        <v>2.8125000000000003E-5</v>
      </c>
      <c r="AO8" s="34">
        <f t="shared" ref="AO8:AO9" si="19">IF(AN8="","-",IF(AR8=0,MAX($AR$6:$AR$10)+1,AR8))</f>
        <v>1</v>
      </c>
      <c r="AP8" s="35">
        <f t="shared" ref="AP8:AP9" si="20">IF(AN8="",0,IF(AQ8=1,AO8,(AO8+(AO8-1)+AQ8)/2))</f>
        <v>1</v>
      </c>
      <c r="AQ8" s="37">
        <f t="shared" ref="AQ8:AQ9" si="21">COUNTIF($AO$6:$AO$10,AO8)</f>
        <v>1</v>
      </c>
      <c r="AR8" s="38">
        <f>IF(AN8="",0,RANK(Buggy!AN8,$AN$6:$AN$10,1))</f>
        <v>1</v>
      </c>
      <c r="AS8" s="31">
        <v>7.8819444444444442E-5</v>
      </c>
      <c r="AT8" s="34">
        <f t="shared" ref="AT8:AT9" si="22">IF(AS8="","-",IF(AW8=0,MAX($AR$6:$AR$10)+1,AW8))</f>
        <v>1</v>
      </c>
      <c r="AU8" s="35">
        <f t="shared" ref="AU8:AU9" si="23">IF(AS8="",0,IF(AV8=1,AT8,(AT8+(AT8-1)+AV8)/2))</f>
        <v>1</v>
      </c>
      <c r="AV8" s="37">
        <f t="shared" ref="AV8:AV9" si="24">COUNTIF($AT$6:$AT$10,AT8)</f>
        <v>1</v>
      </c>
      <c r="AW8" s="38">
        <f>IF(AS8="",0,RANK(Buggy!AS8,$AS$6:$AS$10,1))</f>
        <v>1</v>
      </c>
    </row>
    <row r="9" spans="1:49">
      <c r="A9" s="30">
        <f t="shared" si="7"/>
        <v>3</v>
      </c>
      <c r="B9" s="18" t="s">
        <v>277</v>
      </c>
      <c r="C9" s="19"/>
      <c r="D9" s="19" t="s">
        <v>178</v>
      </c>
      <c r="E9" s="20" t="s">
        <v>183</v>
      </c>
      <c r="F9" s="2">
        <f t="shared" si="8"/>
        <v>22</v>
      </c>
      <c r="H9" s="22">
        <v>2</v>
      </c>
      <c r="I9" s="7"/>
      <c r="J9" s="21">
        <v>9</v>
      </c>
      <c r="K9" s="14">
        <f t="shared" si="9"/>
        <v>18</v>
      </c>
      <c r="L9" s="2">
        <f>IF(J9="","-",RANK(Buggy!K9,$K$6:$K$10,1))</f>
        <v>2</v>
      </c>
      <c r="M9" s="4">
        <f t="shared" si="10"/>
        <v>2.5</v>
      </c>
      <c r="N9" s="36">
        <f t="shared" si="0"/>
        <v>2</v>
      </c>
      <c r="O9" s="21">
        <v>9</v>
      </c>
      <c r="P9" s="14">
        <f t="shared" si="1"/>
        <v>18</v>
      </c>
      <c r="Q9" s="2">
        <f>IF(O9="","-",RANK(Buggy!P9,$P$6:$P$10,1))</f>
        <v>3</v>
      </c>
      <c r="R9" s="4">
        <f t="shared" si="11"/>
        <v>3</v>
      </c>
      <c r="S9" s="36">
        <f t="shared" si="2"/>
        <v>1</v>
      </c>
      <c r="T9" s="22">
        <v>67</v>
      </c>
      <c r="U9" s="6">
        <f t="shared" si="12"/>
        <v>134</v>
      </c>
      <c r="V9" s="2">
        <f>IF(T9="","-",RANK(Buggy!U9,$U$6:$U$10,1))</f>
        <v>2</v>
      </c>
      <c r="W9" s="2">
        <f t="shared" si="13"/>
        <v>2</v>
      </c>
      <c r="X9" s="36">
        <f t="shared" si="3"/>
        <v>1</v>
      </c>
      <c r="Y9" s="22">
        <v>64</v>
      </c>
      <c r="Z9" s="6">
        <f t="shared" si="4"/>
        <v>128</v>
      </c>
      <c r="AA9" s="2">
        <f>IF(Y9="","-",RANK(Buggy!Z9,$Z$6:$Z$10,1))</f>
        <v>2</v>
      </c>
      <c r="AB9" s="2">
        <f t="shared" si="14"/>
        <v>2</v>
      </c>
      <c r="AC9" s="36">
        <f t="shared" si="5"/>
        <v>1</v>
      </c>
      <c r="AD9" s="22">
        <v>23</v>
      </c>
      <c r="AE9" s="34">
        <f t="shared" si="15"/>
        <v>46</v>
      </c>
      <c r="AF9" s="34">
        <f>IF(AD9="","-",RANK(Buggy!AE9,$AE$6:$AE$10,1))</f>
        <v>4</v>
      </c>
      <c r="AG9" s="34">
        <f>IF(AD9="",0,IF(AH9=1,AF9,(AF9+(AF9-1)+AH9)/2))</f>
        <v>4</v>
      </c>
      <c r="AH9" s="37">
        <f t="shared" si="16"/>
        <v>1</v>
      </c>
      <c r="AI9" s="22">
        <v>5</v>
      </c>
      <c r="AJ9" s="2">
        <f t="shared" si="6"/>
        <v>10</v>
      </c>
      <c r="AK9" s="2">
        <f>IF(AI9="","-",RANK(Buggy!AJ9,$AJ$6:$AJ$10,1))</f>
        <v>1</v>
      </c>
      <c r="AL9" s="34">
        <f t="shared" si="17"/>
        <v>1.5</v>
      </c>
      <c r="AM9" s="37">
        <f t="shared" si="18"/>
        <v>2</v>
      </c>
      <c r="AN9" s="31">
        <v>5.7870370370370366E-5</v>
      </c>
      <c r="AO9" s="34">
        <f t="shared" si="19"/>
        <v>4</v>
      </c>
      <c r="AP9" s="35">
        <f t="shared" si="20"/>
        <v>4</v>
      </c>
      <c r="AQ9" s="37">
        <f t="shared" si="21"/>
        <v>1</v>
      </c>
      <c r="AR9" s="38">
        <f>IF(AN9="",0,RANK(Buggy!AN9,$AN$6:$AN$10,1))</f>
        <v>4</v>
      </c>
      <c r="AS9" s="31">
        <v>8.3912037037037031E-5</v>
      </c>
      <c r="AT9" s="34">
        <f t="shared" si="22"/>
        <v>3</v>
      </c>
      <c r="AU9" s="35">
        <f t="shared" si="23"/>
        <v>3</v>
      </c>
      <c r="AV9" s="37">
        <f t="shared" si="24"/>
        <v>1</v>
      </c>
      <c r="AW9" s="38">
        <f>IF(AS9="",0,RANK(Buggy!AS9,$AS$6:$AS$10,1))</f>
        <v>3</v>
      </c>
    </row>
    <row r="10" spans="1:49" ht="16.5" customHeight="1">
      <c r="A10" s="26"/>
      <c r="B10" s="48"/>
      <c r="C10" s="48"/>
      <c r="D10" s="48"/>
      <c r="E10" s="49"/>
      <c r="F10" s="50"/>
      <c r="G10" s="27"/>
      <c r="H10" s="49"/>
      <c r="I10" s="26"/>
      <c r="J10" s="49"/>
      <c r="K10" s="51"/>
      <c r="L10" s="50"/>
      <c r="M10" s="50"/>
      <c r="N10" s="28"/>
      <c r="O10" s="49"/>
      <c r="P10" s="51"/>
      <c r="Q10" s="50"/>
      <c r="R10" s="50"/>
      <c r="S10" s="28"/>
      <c r="T10" s="49"/>
      <c r="U10" s="50"/>
      <c r="V10" s="50"/>
      <c r="W10" s="50"/>
      <c r="X10" s="28"/>
      <c r="Y10" s="49"/>
      <c r="Z10" s="50"/>
      <c r="AA10" s="50"/>
      <c r="AB10" s="50"/>
      <c r="AC10" s="28"/>
      <c r="AD10" s="49"/>
      <c r="AE10" s="50"/>
      <c r="AF10" s="50"/>
      <c r="AG10" s="50"/>
      <c r="AH10" s="29"/>
      <c r="AI10" s="49"/>
      <c r="AJ10" s="50"/>
      <c r="AK10" s="50"/>
      <c r="AL10" s="50"/>
      <c r="AM10" s="29"/>
      <c r="AN10" s="52"/>
      <c r="AO10" s="53"/>
      <c r="AP10" s="54"/>
      <c r="AQ10" s="42"/>
      <c r="AR10" s="29"/>
      <c r="AS10" s="52"/>
      <c r="AT10" s="53"/>
      <c r="AU10" s="54"/>
      <c r="AV10" s="42"/>
      <c r="AW10" s="29"/>
    </row>
    <row r="12" spans="1:49">
      <c r="B12" s="8" t="s">
        <v>3</v>
      </c>
      <c r="C12" s="8"/>
      <c r="D12" s="8"/>
      <c r="K12" s="13"/>
    </row>
    <row r="13" spans="1:49">
      <c r="B13" s="8">
        <v>1</v>
      </c>
      <c r="C13" s="8"/>
      <c r="D13" s="8"/>
    </row>
    <row r="14" spans="1:49">
      <c r="B14" s="8">
        <v>2</v>
      </c>
      <c r="C14" s="8"/>
      <c r="D14" s="8"/>
    </row>
    <row r="15" spans="1:49">
      <c r="B15" s="8">
        <v>3</v>
      </c>
      <c r="C15" s="8"/>
      <c r="D15" s="8"/>
    </row>
    <row r="16" spans="1:49">
      <c r="B16" s="8">
        <v>4</v>
      </c>
      <c r="C16" s="8"/>
      <c r="D16" s="8"/>
    </row>
    <row r="17" spans="2:4">
      <c r="B17" s="8">
        <v>5</v>
      </c>
      <c r="C17" s="8"/>
      <c r="D17" s="8"/>
    </row>
  </sheetData>
  <mergeCells count="10">
    <mergeCell ref="AD4:AG4"/>
    <mergeCell ref="AI4:AL4"/>
    <mergeCell ref="AN4:AP4"/>
    <mergeCell ref="AS4:AU4"/>
    <mergeCell ref="C1:D2"/>
    <mergeCell ref="B4:E4"/>
    <mergeCell ref="J4:M4"/>
    <mergeCell ref="O4:R4"/>
    <mergeCell ref="T4:W4"/>
    <mergeCell ref="Y4:AB4"/>
  </mergeCells>
  <conditionalFormatting sqref="A6:A9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1">
    <dataValidation type="list" allowBlank="1" showErrorMessage="1" sqref="H6:I10">
      <formula1>$B$13:$B$17</formula1>
    </dataValidation>
  </dataValidations>
  <pageMargins left="0.7" right="0.7" top="0.75" bottom="0.75" header="0.3" footer="0.3"/>
  <pageSetup paperSize="9" scale="28" orientation="portrait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Hobby</vt:lpstr>
      <vt:lpstr>Elite</vt:lpstr>
      <vt:lpstr>Special</vt:lpstr>
      <vt:lpstr>Buggy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2015-09-21T10:54:22Z</dcterms:modified>
</cp:coreProperties>
</file>